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490" windowHeight="7815"/>
  </bookViews>
  <sheets>
    <sheet name="Zakładka nr 1" sheetId="3" r:id="rId1"/>
    <sheet name="Zakładka nr 2" sheetId="4" r:id="rId2"/>
    <sheet name="Zakładka nr 3" sheetId="10" r:id="rId3"/>
    <sheet name="Zakładka nr 4" sheetId="5" r:id="rId4"/>
  </sheets>
  <definedNames>
    <definedName name="_xlnm._FilterDatabase" localSheetId="1" hidden="1">'Zakładka nr 2'!$C$320:$E$333</definedName>
  </definedNames>
  <calcPr calcId="145621"/>
</workbook>
</file>

<file path=xl/calcChain.xml><?xml version="1.0" encoding="utf-8"?>
<calcChain xmlns="http://schemas.openxmlformats.org/spreadsheetml/2006/main">
  <c r="C236" i="3" l="1"/>
  <c r="C498" i="3"/>
  <c r="A509" i="3"/>
  <c r="C259" i="3"/>
  <c r="L19" i="5" l="1"/>
  <c r="L28" i="5"/>
  <c r="L27" i="5"/>
  <c r="L26" i="5"/>
  <c r="L25" i="5"/>
  <c r="L24" i="5"/>
  <c r="L23" i="5"/>
  <c r="L22" i="5"/>
  <c r="L21" i="5"/>
  <c r="L31" i="5"/>
  <c r="L30" i="5"/>
  <c r="L16" i="5"/>
  <c r="L29" i="5"/>
  <c r="C359" i="3" l="1"/>
  <c r="C11" i="3"/>
  <c r="C9" i="3"/>
  <c r="C71" i="3"/>
  <c r="C17" i="3"/>
  <c r="C69" i="3"/>
  <c r="C12" i="3"/>
  <c r="C13" i="3"/>
  <c r="C14" i="3"/>
  <c r="C15" i="3"/>
  <c r="C16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10" i="3"/>
  <c r="C204" i="3" l="1"/>
  <c r="C5" i="3" l="1"/>
  <c r="C4" i="3"/>
  <c r="C3" i="3"/>
  <c r="A34" i="5" l="1"/>
  <c r="C237" i="3"/>
  <c r="C360" i="3" l="1"/>
  <c r="C301" i="3" l="1"/>
</calcChain>
</file>

<file path=xl/sharedStrings.xml><?xml version="1.0" encoding="utf-8"?>
<sst xmlns="http://schemas.openxmlformats.org/spreadsheetml/2006/main" count="3475" uniqueCount="1314">
  <si>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</si>
  <si>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</si>
  <si>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</si>
  <si>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</si>
  <si>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</si>
  <si>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</si>
  <si>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</si>
  <si>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</si>
  <si>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</si>
  <si>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</si>
  <si>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</si>
  <si>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</si>
  <si>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</si>
  <si>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</si>
  <si>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Jednostka</t>
  </si>
  <si>
    <t>Materiał</t>
  </si>
  <si>
    <t>Przedmiot ubezpieczenia</t>
  </si>
  <si>
    <t>Rok budowy budynku</t>
  </si>
  <si>
    <t>Ścian</t>
  </si>
  <si>
    <t>Stropów</t>
  </si>
  <si>
    <t>Stropodachu</t>
  </si>
  <si>
    <t>Pokrycie dachu</t>
  </si>
  <si>
    <t>Wyposażenie i urządzenia</t>
  </si>
  <si>
    <t>Suma ubezpieczenia</t>
  </si>
  <si>
    <t>Nr rej.</t>
  </si>
  <si>
    <t>Rodzaj</t>
  </si>
  <si>
    <t xml:space="preserve">Rok prod. </t>
  </si>
  <si>
    <t>Nr nadwozia</t>
  </si>
  <si>
    <t>14.</t>
  </si>
  <si>
    <t>15.</t>
  </si>
  <si>
    <t>Rodzaj poj.mech.</t>
  </si>
  <si>
    <t>Marka i typ</t>
  </si>
  <si>
    <t>Grupa KŚT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</si>
  <si>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</si>
  <si>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</si>
  <si>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</si>
  <si>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</si>
  <si>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</si>
  <si>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</si>
  <si>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</si>
  <si>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</si>
  <si>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</si>
  <si>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</si>
  <si>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</si>
  <si>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</si>
  <si>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</si>
  <si>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</si>
  <si>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</si>
  <si>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</si>
  <si>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</si>
  <si>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</si>
  <si>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</si>
  <si>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Liczba miejsc</t>
  </si>
  <si>
    <t>Użytkownik</t>
  </si>
  <si>
    <t>Typ, model</t>
  </si>
  <si>
    <t>Marka</t>
  </si>
  <si>
    <t>Wykaz zabezpieczeń przeciwpożarowych i przeciwkradzieżowych</t>
  </si>
  <si>
    <t>Zabezpieczenia przeciwpożarowe</t>
  </si>
  <si>
    <t>Zabezpieczenia przeciwkradzieżowe</t>
  </si>
  <si>
    <t>-</t>
  </si>
  <si>
    <t>Centrala telefoniczna</t>
  </si>
  <si>
    <t>Rok zakupu lub produkcji</t>
  </si>
  <si>
    <t>Urząd Miejski w Grodkowie</t>
  </si>
  <si>
    <t>Ośrodek Kultury i Rekreacji w Grodkowie</t>
  </si>
  <si>
    <t>Ośrodek Pomocy Społecznej w Grodkowie</t>
  </si>
  <si>
    <t>Gminny Zarząd Szkół i Przedszkoli w Grodkowie</t>
  </si>
  <si>
    <t>Publiczny Zespół Szkół w Jędrzejowie</t>
  </si>
  <si>
    <t>Publiczna Szkoła Podstawowa w Kopicach</t>
  </si>
  <si>
    <t>Przedszkole Publiczne nr 2 w Grodkowie</t>
  </si>
  <si>
    <t>Przedszkole Publiczne w Kopicach</t>
  </si>
  <si>
    <t>Przedszkole Publiczne w Wierzbniku</t>
  </si>
  <si>
    <t>Grodkowskie Wodociągi i Kanalizacja Sp. z o. o.</t>
  </si>
  <si>
    <t>Budynek szkoły, Kopice 32</t>
  </si>
  <si>
    <t>cegła</t>
  </si>
  <si>
    <t>drewniana</t>
  </si>
  <si>
    <t>drewniany</t>
  </si>
  <si>
    <t>dachówka</t>
  </si>
  <si>
    <t>- co najmniej 2 zamki wielozastawkowe w każdych drzwiach zewnętrznych,
- okratowane okna budynku (piwnica),
- dozór wewnątrz 6-17,
- monitoring czujników ruchu po godzianach pracy,
- system alarmujący służby z całodobową ochroną,</t>
  </si>
  <si>
    <t>- zgodne z przepisami o ochronie przeciwpożarowej,
- gaśnice: 12 szt.,
- hydranty zewnętrzne: 1 szt.</t>
  </si>
  <si>
    <t>1. Urząd Miejski w Grodkowie</t>
  </si>
  <si>
    <t>2. Ośrodek Kultury i Rekreacji w Grodkowie</t>
  </si>
  <si>
    <t>3. Ośrodek Pomocy Społecznej w Grodkowie</t>
  </si>
  <si>
    <t>5. Gminny Zarząd Szkół i Przedszkoli w Grodkowie</t>
  </si>
  <si>
    <t>6. Publiczny Zespół Szkół w Jędrzejowie</t>
  </si>
  <si>
    <t>12. Publiczna Szkoła Podstawowa w Kopicach</t>
  </si>
  <si>
    <t>14. Przedszkole Publiczne nr 2 w Grodkowie</t>
  </si>
  <si>
    <t>15. Przedszkole Publiczne w Kopicach</t>
  </si>
  <si>
    <t>16. Przedszkole Publiczne w Wierzbniku</t>
  </si>
  <si>
    <t>17. Grodkowskie Wodociągi i Kanalizacja Sp. z o. o.</t>
  </si>
  <si>
    <t>Komputer</t>
  </si>
  <si>
    <t>Laptop</t>
  </si>
  <si>
    <t>telewizor</t>
  </si>
  <si>
    <t>odtwarzacz DVD</t>
  </si>
  <si>
    <t>Odtwarzacz Blue-Ray</t>
  </si>
  <si>
    <t>Odtwarzacz Blue-ray</t>
  </si>
  <si>
    <t>Budynek szkolny z przybudówką, Lipowa 79</t>
  </si>
  <si>
    <t>Budynek szkolny, Lipowa 19</t>
  </si>
  <si>
    <t>drewniana - krokwie</t>
  </si>
  <si>
    <t>blacha</t>
  </si>
  <si>
    <t>papa</t>
  </si>
  <si>
    <t>-  monitoring wewnętrzny i zewnętrzny,
- krata przed wejściem do pomieszczeń biurowych</t>
  </si>
  <si>
    <t>- zgodne z przepisami o ochronie przeciwpożarowej,
- gaśnice: 9 szt.</t>
  </si>
  <si>
    <t>- co najmniej 2 zamki wielozastawkowe w każdych drzwiach zewnętrznych,
- monitoring wewnętrzny i zewnętrzny</t>
  </si>
  <si>
    <t>- monitoring wewnętrzny i zewnętrzny</t>
  </si>
  <si>
    <t>- zgodne z przepisami o ochronie przeciwpożarowej,
- gaśnice: 4 szt.</t>
  </si>
  <si>
    <t>- zgodne z przepisami o ochronie przeciwpożarowej,
- gaśnice: 1 szt.</t>
  </si>
  <si>
    <t>Jednostka centralna szt. 5</t>
  </si>
  <si>
    <t xml:space="preserve">Laptop ProBook </t>
  </si>
  <si>
    <t>Laptop ThinkPad Lenowo</t>
  </si>
  <si>
    <t>Projektor PJD 6383S</t>
  </si>
  <si>
    <t>Kserokopiarka RICOH</t>
  </si>
  <si>
    <t>Monitoring szkoły</t>
  </si>
  <si>
    <t>Radioodtwarzacz AEG</t>
  </si>
  <si>
    <t>Radioodtwarzacz Manta</t>
  </si>
  <si>
    <t>Bumbox Philips</t>
  </si>
  <si>
    <t>WO</t>
  </si>
  <si>
    <t>Gimnazjum Publiczne nr 2  im. Józefa Elsnera w Grodkowie</t>
  </si>
  <si>
    <t>Publiczna Szkoła Podstawowa  im. Zygmunta Berlinga w Lipowej</t>
  </si>
  <si>
    <t>Budynek szkolny I, Grodków ul. Mickiewicza 10</t>
  </si>
  <si>
    <t>Budynek szkolny II, Grodków ul. Mickiewicza 13</t>
  </si>
  <si>
    <t>- okratowane okna budynku (okna od gabinetu informatycznego oraz korytarz na parterze),
- dozór wewnątrz i na zewnątrz 7-16,
- monitoring wewnętrzny i zewnętrzny</t>
  </si>
  <si>
    <t>- dozór wewnątrz i na zewnątrz 7-16,
- monitoring wewnętrzny i zewnętrzny</t>
  </si>
  <si>
    <t>- zgodne z przepisami o ochronie przeciwpożarowej,
- urządzenie sygnalizujące powstanie pożaru,
- gaśnice: 8 szt.,
- hydranty wewnętrzne: 3 szt.</t>
  </si>
  <si>
    <t>- zgodne z przepisami o ochronie przeciwpożarowej,
- urządzenie sygnalizujące powstanie pożaru,
- gaśnice: 9 szt.,
- hydranty wewnętrzne: 4 szt.</t>
  </si>
  <si>
    <t>Komputer HP 2 szt.</t>
  </si>
  <si>
    <t>Komputer HP</t>
  </si>
  <si>
    <t>Komputer HP 13 szt.</t>
  </si>
  <si>
    <t>Aparat fotograficzny PS</t>
  </si>
  <si>
    <t>Notebook HP</t>
  </si>
  <si>
    <t>Laptop TOSHIBA</t>
  </si>
  <si>
    <t>Kserokopiarka Minolta Bizhub</t>
  </si>
  <si>
    <t>Kserokopiarka Ricoh</t>
  </si>
  <si>
    <t>Urządzenie wielofunkcyjne Brother</t>
  </si>
  <si>
    <t>Drukarka Brother</t>
  </si>
  <si>
    <t>Telefon KXPanasonic</t>
  </si>
  <si>
    <t xml:space="preserve">Projektor View Sonic </t>
  </si>
  <si>
    <t>Tablica interaktywna AVTEKTboard</t>
  </si>
  <si>
    <t>Interaktywna tablica eBeam Edge 2 szt.</t>
  </si>
  <si>
    <t>Projektor Acer</t>
  </si>
  <si>
    <t>Waga elektroniczna</t>
  </si>
  <si>
    <t>Publiczna Szkoła Podstawowa im. Gustawa Morcinka w Gnojnej</t>
  </si>
  <si>
    <t>13. Publiczna Szkoła Podstawowa im. Gustawa Morcinka w Gnojnej</t>
  </si>
  <si>
    <t>Budynek szkoły, Gnojna 119</t>
  </si>
  <si>
    <t>żelbeton</t>
  </si>
  <si>
    <t>żelbetowy</t>
  </si>
  <si>
    <t>słupy stalowe z okładziną z blachy</t>
  </si>
  <si>
    <t>stalowy</t>
  </si>
  <si>
    <t>- monitoring wewnętrzny i zewnętrzny,
- okratowane okna budynku (pracownia komputerowa na I p.),
- alarm tylko na miejscu</t>
  </si>
  <si>
    <t>- zgodne z przepisami o ochronie przeciwpożarowej,
- gaśnice: 5 szt.,
- hydranty wewnętrzne: 2 szt.</t>
  </si>
  <si>
    <t>- brak</t>
  </si>
  <si>
    <t>altana</t>
  </si>
  <si>
    <t>wiata stalowa, Gnojna 119</t>
  </si>
  <si>
    <t>Tablica interaktywna DUAL BOARD</t>
  </si>
  <si>
    <t>Komputer- serwer</t>
  </si>
  <si>
    <t>Zestaw komputerowy ( 5 szt)</t>
  </si>
  <si>
    <t>Telewizor LED LG</t>
  </si>
  <si>
    <t>Notebook Samsung</t>
  </si>
  <si>
    <t>Projektor DLP CER</t>
  </si>
  <si>
    <t>Laptop Samsung</t>
  </si>
  <si>
    <t>Projektor Epson</t>
  </si>
  <si>
    <t>Multi-122 Samsung</t>
  </si>
  <si>
    <t>Aparat fotograficzny Canon</t>
  </si>
  <si>
    <t>System Monitoringu</t>
  </si>
  <si>
    <t>Kamera zewnetrzna</t>
  </si>
  <si>
    <t>Kamera zewnetrzna 600</t>
  </si>
  <si>
    <t>zmywarka</t>
  </si>
  <si>
    <t>Budynek przedszkola, Kopice 32A</t>
  </si>
  <si>
    <t>- co najmniej 2 zamki wielozastawkowe w każdych drzwiach zewnętrznych</t>
  </si>
  <si>
    <t>- zgodne z przepisami o ochronie przeciwpożarowej,
- gaśnice: 7 szt.,
- hydranty zewnętrzne: 1 szt.</t>
  </si>
  <si>
    <t>komputer</t>
  </si>
  <si>
    <t>Asus K 52 F-SX 223 LED laptop 2010</t>
  </si>
  <si>
    <t xml:space="preserve">Acer Projektor </t>
  </si>
  <si>
    <t>TOSHIBA SAT C-660-! NG laptop 2011</t>
  </si>
  <si>
    <t>HP urządzenie Desk Jet Ink Advantage 2545 3 w 1</t>
  </si>
  <si>
    <t>Drukarka HP 1000</t>
  </si>
  <si>
    <t>Zestaw nagłośnieniowy PMX 120 SET z 2 mikrofonami</t>
  </si>
  <si>
    <t>kocioł</t>
  </si>
  <si>
    <t>SUW Wójtowice wraz z ogrodzeniem, Działka: 26/13</t>
  </si>
  <si>
    <t>SUW Gnojna wraz z ogrodzeniem, Działki: 893,666/4,179/2</t>
  </si>
  <si>
    <t>SUW Strzegów wraz z ogrodzeniem, Działka:85/2</t>
  </si>
  <si>
    <t>Lata 70</t>
  </si>
  <si>
    <t>Modernizacja 2015</t>
  </si>
  <si>
    <t>Modernizacja 2005</t>
  </si>
  <si>
    <t>Przepompownia Wody Kopice, Działki:93/6,93/2,236/1 wraz z ogrodzeniem</t>
  </si>
  <si>
    <t>Przepompownia Wody  Wierzbna, wraz z ogrodzeniem dz. 289/1</t>
  </si>
  <si>
    <t>SUW Grodków wraz z ogrodzeniem, Działki: 766/1, 788/1,</t>
  </si>
  <si>
    <t>Budynek gospodarczy SUW Grodków, Działki: 766/1, 788/1,</t>
  </si>
  <si>
    <t>Magazyn środków chemicznych SUW Grodków, Działki: 766/1, 788/1, </t>
  </si>
  <si>
    <t>Budynek agregatu prądotwórczego Grodków Działki: 766/1, 788/1</t>
  </si>
  <si>
    <t>Wieża ciśnień, Grodków Działka 35/1 wraz z ogrodzeniem</t>
  </si>
  <si>
    <t>Budynek administracyjno-warsztatowy, Tarnów Grodkowski Działki: 317,318,319.320</t>
  </si>
  <si>
    <t>Ogrodzenie oczyszczalni ścieków teren oczyszczalni-działki jw.</t>
  </si>
  <si>
    <t>Budynek Magazynowy, Adres: jw.</t>
  </si>
  <si>
    <t>Budynek Krat, adres: jw.</t>
  </si>
  <si>
    <t>Budynek Pompowni Osadów, adres jw..</t>
  </si>
  <si>
    <t>Stacja Dmuchaw, adres: jw.</t>
  </si>
  <si>
    <t>Budynek Stacji Odwadniania Osadu, adres: jw.</t>
  </si>
  <si>
    <t>Stacja magaz.idawk.PIX - teren oczyszczalni</t>
  </si>
  <si>
    <t>Budynki garażowe, adres j.w</t>
  </si>
  <si>
    <t>Wiata zabudowana -garaż, magazyn - teren oczyszczalni </t>
  </si>
  <si>
    <t>Budynek energetyczny-teren oczyszczalni</t>
  </si>
  <si>
    <t>Ogrodzenie Przepompowni wody Kobiela</t>
  </si>
  <si>
    <t>Ogrodzenie 2 Studni w Wójtowicach dz. 48/1</t>
  </si>
  <si>
    <t>Ogrodzenie przepompowni ścieków, GNOJNA P1</t>
  </si>
  <si>
    <t>Ogrodzenie przepompowni ścieków, GNOJNA P2</t>
  </si>
  <si>
    <t>Ogrodzenie przepompowni ścieków, GNOJNA P6'</t>
  </si>
  <si>
    <t>Ogrodzenie przepompowni ścieków, LUBCZ P6</t>
  </si>
  <si>
    <t>Ogrodzenie przepompowni ścieków GRODKÓW, ul. Żeromskiego</t>
  </si>
  <si>
    <t>Ogrodzenie przepompowni ścieków GRODKÓW, ul. Warszawska</t>
  </si>
  <si>
    <t>Ogrodzenie przepompowni ścieków GRODKÓW, ul. Kwiatowa</t>
  </si>
  <si>
    <t>Ogrodzenie przepompowni ścieków GRODKÓW, ul. Polna</t>
  </si>
  <si>
    <t>Ogrodzenie przepompowni wody w Kobieli</t>
  </si>
  <si>
    <t>Ogrodzenie przepompowni wody w Wierzbnej</t>
  </si>
  <si>
    <t>Ogrodzenie PRZEPOMPOWNIA ŚCIEKÓW -P-NWM - NOWA WIEŚ MAŁA - DZ.NR 72/3</t>
  </si>
  <si>
    <t>Ogrodzenie PRZEPOMPOWNIA ŚCIEKÓW - PJ-2-JESZKOTLE-DZ.NR 81/1</t>
  </si>
  <si>
    <t>Ogrodzenie PRZEPOMPOWNIA ŚCIEKÓW - PJ-3 - JESZKOTLE - DZ. NR 183/1</t>
  </si>
  <si>
    <t>Ogrodzenie TŁOCZNIA ŚCIEKÓW - PJ - 1 - JESZKOTLE - DZ. NR 10/6</t>
  </si>
  <si>
    <t>Ogrodzenie PRZEPOMPOWNIA ŚCIEKÓW - PG - 1 - GOLA GRODKOWSKA - DZ. NR 102/1</t>
  </si>
  <si>
    <t>Ogrodzenie PRZEPOMPOWNIA ŚCIEKÓW - Pli - 2 - LIPOWA - DZ. NR 424/4</t>
  </si>
  <si>
    <t>Ogrodzenie PRZEPOMPOWNIA ŚCIEKÓW - PPd - 2 - PRZYLESIE DOLNE - DZ. NR 353/3</t>
  </si>
  <si>
    <t>Ogrodzenie PRZEPOMPOWNIA ŚCIEKÓW - PW - 2 - WIERZBNIK - DZ. NR 29/1</t>
  </si>
  <si>
    <t>Ogrodzenie TŁOCZNIA ŚCIEKÓW - Pli - 1 - LIPOWA - DZ. NR 406/1</t>
  </si>
  <si>
    <t>Ogrodzenie TŁOCZNIA ŚCIEKÓW - PPd - 1 - PRZYLESIE DOLNE - DZ. NR 294/5</t>
  </si>
  <si>
    <t>Ogrodzenie TŁOCZNIA ŚCIEKÓW - PW - 1 WIERZBNIK - DZ. NR 481/1</t>
  </si>
  <si>
    <t>Ogrodzenie PRZEPOMPOWNIA ŚCIEKÓW - P - Pol - POLANA - DZ. NR 595</t>
  </si>
  <si>
    <t>Ogrodzenie PRZEPOMPOWNIA ŚCIEKÓW -  PK - 2 - KOLNICA - DZ. NR 101/1</t>
  </si>
  <si>
    <t>Ogrodzenie TŁOCZNIA ŚCIEKÓW - PW - 1 - WOJSŁAW - DZ. NR 166/1</t>
  </si>
  <si>
    <t>Ogrodzenie TŁOCZNIA ŚCIEKÓW - PK - 1 - KOLNICA - DZ. NR 694/3</t>
  </si>
  <si>
    <t>Ogrodzenie TŁOCZNIA ŚCIEKÓW - PM - 1 - MŁODOSZOWICE - DZ. NR 112/6</t>
  </si>
  <si>
    <t>Ogrodzenie TŁOCZNIA ŚCIEKÓW - PB - 1 - BĄKÓW - DZ. NR 124/3</t>
  </si>
  <si>
    <t>Ogrodzenie PRZEPOMPOWNIA ŚCIEKÓW - PS - 2 - STRZEGÓW - DZ. NR 50/3</t>
  </si>
  <si>
    <t>Ogrodzenie PRZEPOMPOWNIA ŚCIEKÓW - PSt - 2 - STAROWICE DOLNE - DZ. NR 411/3</t>
  </si>
  <si>
    <t>Ogrodzenie TŁOCZNIA ŚCIEKÓW - PS - 1 - STRZEGÓW - DZ. NR 89/3</t>
  </si>
  <si>
    <t>Ogrodzenie TŁOCZNIA ŚCIEKÓW - PJ - 1 - JĘDRZEJÓW - DZ. NR 3/2</t>
  </si>
  <si>
    <t>Ogrodzenie TŁOCZNIA ŚCIEKÓW - Pwój - 1 - WÓJTOWICE - DZ. NR 26/13</t>
  </si>
  <si>
    <t>Ogrodzenie TŁOCZNIA ŚCIEKÓW - P - St - 1 - STAROWICE DOLNE - DZ. NR 391/3</t>
  </si>
  <si>
    <t>Brak danych</t>
  </si>
  <si>
    <t>Modernizacja 2002</t>
  </si>
  <si>
    <t>Modernizacja 2005 budynku -1911</t>
  </si>
  <si>
    <t>Lata 80</t>
  </si>
  <si>
    <t>Lata 81</t>
  </si>
  <si>
    <t>stal, beton</t>
  </si>
  <si>
    <t>papa, dachówka</t>
  </si>
  <si>
    <t>drewno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</si>
  <si>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</si>
  <si>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</si>
  <si>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</si>
  <si>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</si>
  <si>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</si>
  <si>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</si>
  <si>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</si>
  <si>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</si>
  <si>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</si>
  <si>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</si>
  <si>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</si>
  <si>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</si>
  <si>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</si>
  <si>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</si>
  <si>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</si>
  <si>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</si>
  <si>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</si>
  <si>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</si>
  <si>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</si>
  <si>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</si>
  <si>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</si>
  <si>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</si>
  <si>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stal</t>
  </si>
  <si>
    <t>cegła, beton</t>
  </si>
  <si>
    <t>beton</t>
  </si>
  <si>
    <t>Przęsła stalowe  z kątownika wypełnione siatką ogrodzeniową</t>
  </si>
  <si>
    <t>beton, gazobeton</t>
  </si>
  <si>
    <t xml:space="preserve">cegła, beton i gazobeton, </t>
  </si>
  <si>
    <t xml:space="preserve">dwa zbiorniki z tworzywa sztucznego   </t>
  </si>
  <si>
    <t>blacha, płyta ocieplana</t>
  </si>
  <si>
    <t>murowany</t>
  </si>
  <si>
    <t>Urządzenia przepompowni wody Wierzbna: automatyka, pompy</t>
  </si>
  <si>
    <t>Urządzenia przepompowni wody Kobiela: automatyka, pompy</t>
  </si>
  <si>
    <t>Urządzenia Studni Grodków 8C (przepływomierz))</t>
  </si>
  <si>
    <t>Urządzenia Przepompowni ścieków P-1 (automatyka, sterowanie, pompy) GNOJNA</t>
  </si>
  <si>
    <t>Urządzenia Przepompowni sciekówP-2 (automatyka, sterowanie, pompy) GNOJNA</t>
  </si>
  <si>
    <t>Urządzenia Przepompowni ściekówP-6' (automatyka, sterowanie, pompy) GNOJNA</t>
  </si>
  <si>
    <t>Urządzenia Przepompowni ściekówP-6 (automatyka, sterowanie, pompy) - LUBCZ</t>
  </si>
  <si>
    <t>Urządzenia Przepompowni ścieków (automatyka, sterowanie, pompy) -GRODKÓW, ul. Krzywa</t>
  </si>
  <si>
    <t>Urządzenia Przepompowni ścieków (automatyka, sterowanie, pompy) - GRODKÓW, ul. Warszawska</t>
  </si>
  <si>
    <t>Urządzenia Przepompowni ścieków (automatyka, sterowanie, pompy) -GRODKÓW, ul. Żeromskiego</t>
  </si>
  <si>
    <t>Urządzenia Przepompowni ścieków (automatyka, sterowanie, pompy) - GRODKÓW, ul. Kwiatowa</t>
  </si>
  <si>
    <t>Urządzenia Przepompowni ścieków (automatyka, sterowanie, pompy)-GRODKÓW, ul. Polna</t>
  </si>
  <si>
    <t>URZĄDZENIA PRZEPOMPOWNIA ŚCIEKÓW -P-NWM - NOWA WIEŚ MAŁA - DZ.NR 72/3(automatyka, sterowanie, pompy)</t>
  </si>
  <si>
    <t>URZĄDZENIA PRZEPOMPOWNIA ŚCIEKÓW - PJ-2-JESZKOTLE-DZ.NR 81/1(automatyka, sterowanie, pompy)</t>
  </si>
  <si>
    <t>URZĄDZENIA PRZEPOMPOWNIA ŚCIEKÓW - PJ-3 - JESZKOTLE - DZ. NR 183/1(automatyka, sterowanie, pompy)</t>
  </si>
  <si>
    <t>URZĄDZENIA TŁOCZNIA ŚCIEKÓW - PJ - 1 - JESZKOTLE - DZ. NR 10/6(automatyka, sterowanie, pompy)</t>
  </si>
  <si>
    <t>URZĄDZENIA PRZEPOMPOWNIA ŚCIEKÓW - PG - 1 - GOLA GRODKOWSKA - DZ. NR 102/1(automatyka, sterowanie, pompy)</t>
  </si>
  <si>
    <t>URZĄDZENIA  PRZEPOMPOWNIA ŚCIEKÓW - Pli - 2 - LIPOWA - DZ. NR 424/4(automatyka, sterowanie, pompy)</t>
  </si>
  <si>
    <t>URZĄDZENIA PRZEPOMPOWNIA ŚCIEKÓW - PPd - 2 - PRZYLESIE DOLNE - DZ. NR 353/3(automatyka, sterowanie, pompy)</t>
  </si>
  <si>
    <t>URZĄDZENIA PRZEPOMPOWNIA ŚCIEKÓW - PW - 2 - WIERZBNIK - DZ. NR 29/1(automatyka, sterowanie, pompy)</t>
  </si>
  <si>
    <t>URZĄDZENIA TŁOCZNIA ŚCIEKÓW - Pli - 1 - LIPOWA - DZ. NR 406/1(automatyka, sterowanie, pompy)</t>
  </si>
  <si>
    <t>URZĄDZENIA TŁOCZNIA ŚCIEKÓW - PPd - 1 - PRZYLESIE DOLNE - DZ. NR 294/5(automatyka, sterowanie, pompy)</t>
  </si>
  <si>
    <t>URZĄDZENIA TŁOCZNIA ŚCIEKÓW - PW - 1 WIERZBNIK - DZ. NR 481/1(automatyka, sterowanie, pompy)</t>
  </si>
  <si>
    <t>URZĄDZENIA PRZEPOMPOWNIA ŚCIEKÓW - P - Pol - POLANA - DZ. NR 595(automatyka, sterowanie, pompy)</t>
  </si>
  <si>
    <t>URZĄDZENIA PRZEPOMPOWNIA ŚCIEKÓW -  PK - 2 - KOLNICA - DZ. NR 101/1(automatyka, sterowanie, pompy)</t>
  </si>
  <si>
    <t>URZĄDZENIA PRZEPOMPOWNIA ŚCIEKÓW - PB - 2 - BĄKÓW - DZ. NR 132/2(automatyka, sterowanie, pompy)</t>
  </si>
  <si>
    <t>URZĄDZENIA TŁOCZNIA ŚCIEKÓW - PW - 1 - WOJSŁAW - DZ. NR 166/1(automatyka, sterowanie, pompy)</t>
  </si>
  <si>
    <t>URZĄDZENIA TŁOCZNIA ŚCIEKÓW - PK - 1 - KOLNICA - DZ. NR 694/3(automatyka, sterowanie, pompy)</t>
  </si>
  <si>
    <t>URZĄDZENIA TŁOCZNIA ŚCIEKÓW - PM - 1 - MŁODOSZOWICE - DZ. NR 112/6(automatyka, sterowanie, pompy)</t>
  </si>
  <si>
    <t>URZĄDZENIA TŁOCZNIA ŚCIEKÓW - PB - 1 - BĄKÓW - DZ. NR 124/3(automatyka, sterowanie, pompy)</t>
  </si>
  <si>
    <t>URZĄDZENIA PRZEPOMPOWNIA ŚCIEKÓW - PS - 2 - STRZEGÓW - DZ. NR 50/3(automatyka, sterowanie, pompy)</t>
  </si>
  <si>
    <t>URZĄDZENIA PRZEPOMPOWNIA ŚCIEKÓW - PSt - 2 - STAROWICE DOLNE - DZ. NR 411/3(automatyka, sterowanie, pompy)</t>
  </si>
  <si>
    <t>URZĄDZENIA TŁOCZNIA ŚCIEKÓW - PS - 1 - STRZEGÓW - DZ. NR 89/3(automatyka, sterowanie, pompy)</t>
  </si>
  <si>
    <t>URZĄDZENIA TŁOCZNIA ŚCIEKÓW - PJ - 1 - JĘDRZEJÓW - DZ. NR 3/2(automatyka, sterowanie, pompy)</t>
  </si>
  <si>
    <t>URZĄDZENIA TŁOCZNIA ŚCIEKÓW - Pwój - 1 - WÓJTOWICE - DZ. NR 26/13(automatyka, sterowanie, pompy)</t>
  </si>
  <si>
    <t>URZĄDZENIA TŁOCZNIA ŚCIEKÓW - P - St - 1 - STAROWICE DOLNE - DZ. NR 391/3(automatyka, sterowanie, pompy)</t>
  </si>
  <si>
    <t>Wyposażenie warsztatu (tokarka, piła, agregat i inne)</t>
  </si>
  <si>
    <t>System monitoringu i sterowania stacjami uzdatniania  wody</t>
  </si>
  <si>
    <t>System monitoringu i sterowania przepompowniami ścieków</t>
  </si>
  <si>
    <t>Traktorek ogrodowy</t>
  </si>
  <si>
    <t>Zestaw komputerowy</t>
  </si>
  <si>
    <t>Agregaty prądotwórcze 20 KW 4 szt po 40 000,00</t>
  </si>
  <si>
    <t>Agregaty prądotwórcze 11 Kw 2 szt po 55 000,00</t>
  </si>
  <si>
    <t xml:space="preserve">Agregat prądotwórczy 5,5 Kw </t>
  </si>
  <si>
    <t>ARMATURA POMIAROWO - STEROWNICZA:</t>
  </si>
  <si>
    <t>1. Sterownia (3 - komputery, szafa sterownicza, telewizor monitoring-u)</t>
  </si>
  <si>
    <t>2. Laboratorium (serwer monitoring-przetwornik sygnału)</t>
  </si>
  <si>
    <t>3. Budynek krat (szafa sterownicza kraty, szafa sterownicza retencji, szafa sterownicza FEKO, ultradźwiękowa sonda poziomu, 2 x sonda hydrostatyczna, 2 x przepływomierz elektromagnetyczny, zasuwa z napędem elektrycznym, 2 x zastawka z napędem elektrycznym).</t>
  </si>
  <si>
    <t>4. Piaskownik (szafa sterownicza zgarniaczy, szafa sterownicza separatora).</t>
  </si>
  <si>
    <t>5. Przepompownia ścieków (2 x szafa sterownicza, 2 x sonda ultradźwiękowa poziomu,
pH-metr + przetwornik,)</t>
  </si>
  <si>
    <t>6. Osadnik wstępny (2 x szafa sterownicza zgarniaczy, 8 x krańcówka)</t>
  </si>
  <si>
    <t>7. Komora osadu czynnego ob. 5.0 (szafa sterownicza, 3 x sonda tlenu, sonda gęstości, przetwornik pomiarowy, zasuwa z napędem elektrycznym)</t>
  </si>
  <si>
    <t xml:space="preserve">8. Komora osadu czynnego ob. 5.1 (szafa sterownicza, 2 x sonda tlenu, 2 x sonda gęstości, przetwornik pomiarowy, 2 x przepływomierz elektromagnetyczny, 2 x zasuwa regulacyjna, pompka dawkowania reagenta, 2 x sonda ultradźwiękowa poziomu) </t>
  </si>
  <si>
    <t>9. Osadniki radialne (szafa przekaźnikowa, 2 x szafa sterownicza zgarniacza)</t>
  </si>
  <si>
    <t>10. Przepompownia osadów (szafa sterownicza, 2 x przepływomierz elektromagnetyczny, zasuwa z napędem elektrycznym, sonda ultradźwiękowa poziomu)</t>
  </si>
  <si>
    <t>11. Stacja dmuchaw (szafa sterownicza, 3 x falownik, przetwornik przepływomierza ilości ścieków oczyszczonych, sonda pomiarowa ilości ścieków oczyszczonych, sonda ciśnienia)</t>
  </si>
  <si>
    <t>13. Budynek energetyczny (szafa sterownicza oświetlenia, 2 x szafa sterownicza regulacji mocy).</t>
  </si>
  <si>
    <t>12. Stacja odwadniania (szafa sterownicza wirówki, szafa sterownicza stacji polielektrolitu, szafa sterownicza stacji higienizacji, szafa przekaźnikowa, 2 x przepływomierz,
sonda hydrostatyczna, czujnik wibracji)</t>
  </si>
  <si>
    <t>PSION</t>
  </si>
  <si>
    <t>Drukarka OKI</t>
  </si>
  <si>
    <t>Kserokopiarka KYOCERA</t>
  </si>
  <si>
    <t>Lokal, Grodków Rynek 1</t>
  </si>
  <si>
    <t>- co najmniej 2 zamki wielozastawkowe w każdych drzwiach zewnętrznych,
- kraty zabezpieczające drzwi zewnętrzne,
- monitoring zewnętrzny</t>
  </si>
  <si>
    <t>- zgodne z przepisami o ochronie przeciwpożarowej,
- gaśnice: 10 szt.,
- hydranty zewnętrzne: 4 szt.</t>
  </si>
  <si>
    <t>zestaw komputerowy</t>
  </si>
  <si>
    <t>monitor</t>
  </si>
  <si>
    <t>zestaw nagłaśniajacy</t>
  </si>
  <si>
    <t>Miejska i Gminna Biblioteka Publiczna w Grodkowie</t>
  </si>
  <si>
    <t>4. Miejska i Gminna Biblioteka Publiczna w Grodkowie</t>
  </si>
  <si>
    <t>Zbiory muzealne</t>
  </si>
  <si>
    <t>Gimnazjum Publiczne nr 1 im. Mikołaja Kopernika w Grodkowie</t>
  </si>
  <si>
    <t>7. Gimnazjum Publiczne nr 1 im. Mikołaja Kopernika w Grodkowie</t>
  </si>
  <si>
    <t>8. Gimnazjum Publiczne nr 2  im. Józefa Elsnera w Grodkowie</t>
  </si>
  <si>
    <t>Budynek szkoły, Grodków ul. Powstańców Śl. 24</t>
  </si>
  <si>
    <t>przedwojenny</t>
  </si>
  <si>
    <t>- okratowane okna budynku (piwnica),
- dozór wewnątrz 7-15,
- alarm tylko na miejscu,
- monitoring wewnętrzny i zewnętrzny</t>
  </si>
  <si>
    <t>- zgodne z przepisami o ochronie przeciwpożarowej,
- urządzenie sygnalizujące powstanie pożaru,
- stałe urządzenie gaśnicze uruchamiane ręcznie, klapy oddymiające,
- gaśnice: 20 szt.,
- hydranty wewnętrzne: 8 szt.,</t>
  </si>
  <si>
    <t>Budynek garażu</t>
  </si>
  <si>
    <t>powojenny</t>
  </si>
  <si>
    <t>Swich P6201</t>
  </si>
  <si>
    <t>Monitor LCD 1908 19" 12 szt.</t>
  </si>
  <si>
    <t>Zestaw komputerowy 12 szt</t>
  </si>
  <si>
    <t>Zestaw komputerowy 6szt.</t>
  </si>
  <si>
    <t xml:space="preserve">komputer </t>
  </si>
  <si>
    <t>Pracownia językowa – system komputerowy (komputer, oprogramowanie) stacjonarna 2014</t>
  </si>
  <si>
    <t>Router ASUS DSL-NU Dualband Wi-fi N</t>
  </si>
  <si>
    <t>Switch TP Link</t>
  </si>
  <si>
    <t xml:space="preserve">Tablety Goclever  12 szt. </t>
  </si>
  <si>
    <t xml:space="preserve">Aparat fotograficzny  2 szt. </t>
  </si>
  <si>
    <t xml:space="preserve">Laptop ASUS R556LD </t>
  </si>
  <si>
    <t xml:space="preserve">Kamera </t>
  </si>
  <si>
    <t>Laptop Dell Vastro B546</t>
  </si>
  <si>
    <t>Drukarka Epson 2 szt</t>
  </si>
  <si>
    <t>Drukarka laserowa HP Laserjet P1606 Dn</t>
  </si>
  <si>
    <t>HP drukarka atramentowa – Officjet 7000 (maxA3)</t>
  </si>
  <si>
    <t xml:space="preserve">Urządzenie wielofunkcyjne M 1536 </t>
  </si>
  <si>
    <t>Urządzenie wielofunkcyjne Laser jet Pro M 125 2szt.</t>
  </si>
  <si>
    <t>Urządzenie wielofunkcyjne Laser jet Pro M 225</t>
  </si>
  <si>
    <t>Aparaty telefoniczne  2 szt.</t>
  </si>
  <si>
    <t>Urządzenie przeciwpożarowe (czujniki, centrala oddymiania, gaśnice)</t>
  </si>
  <si>
    <t xml:space="preserve">Ekrany ścienno-sufitowe 2 szt. </t>
  </si>
  <si>
    <t xml:space="preserve">Beng projektor MS500  9 szt. </t>
  </si>
  <si>
    <t>Tablica interaktywna</t>
  </si>
  <si>
    <t>Pióro interaktywne</t>
  </si>
  <si>
    <t xml:space="preserve">Magnetofon BOOMBOX KM 9900 2szt. </t>
  </si>
  <si>
    <t xml:space="preserve">UPS szt. 4 </t>
  </si>
  <si>
    <t xml:space="preserve">DVD dp 132 </t>
  </si>
  <si>
    <t xml:space="preserve">Dysk zewnętrzny Toshiba 1 TB </t>
  </si>
  <si>
    <t xml:space="preserve">Niszczarka przenośna </t>
  </si>
  <si>
    <t>Zbiory muzealne (prywatna kolekcja eksponatów szkolnych z lat 1945-1960)</t>
  </si>
  <si>
    <t>Lokal w budynku gimnazjum, Grodków ul. Powstańców Śl. 24</t>
  </si>
  <si>
    <t>Drukarka Laser HP Jet P-1606</t>
  </si>
  <si>
    <t>Komputer Dell PRECISION T3500</t>
  </si>
  <si>
    <t>Komputer Dell</t>
  </si>
  <si>
    <t>Serwer komputer</t>
  </si>
  <si>
    <t>Komputer DELL</t>
  </si>
  <si>
    <t>Monitor Dell</t>
  </si>
  <si>
    <t>Monitor DELL</t>
  </si>
  <si>
    <t>Monitor DeLL</t>
  </si>
  <si>
    <t>Noteebook LENOVO</t>
  </si>
  <si>
    <t>Urządzenie wielofunkcyjne CANON</t>
  </si>
  <si>
    <t>OB06050</t>
  </si>
  <si>
    <t>OB52684</t>
  </si>
  <si>
    <t>OB62876</t>
  </si>
  <si>
    <t>OB49751</t>
  </si>
  <si>
    <t>OB75879</t>
  </si>
  <si>
    <t>OB78562</t>
  </si>
  <si>
    <t>OB14090</t>
  </si>
  <si>
    <t>OB19487</t>
  </si>
  <si>
    <t>OB13417</t>
  </si>
  <si>
    <t>OB43588</t>
  </si>
  <si>
    <t>OB67692</t>
  </si>
  <si>
    <t>OBO8874</t>
  </si>
  <si>
    <t>OB66102</t>
  </si>
  <si>
    <t>Jelcz</t>
  </si>
  <si>
    <t>Autosan</t>
  </si>
  <si>
    <t>Mercedes</t>
  </si>
  <si>
    <t>Citroen</t>
  </si>
  <si>
    <t>L090M</t>
  </si>
  <si>
    <t>A0909L</t>
  </si>
  <si>
    <t>AO909L</t>
  </si>
  <si>
    <t>H10-12-08</t>
  </si>
  <si>
    <t>H10-11-01</t>
  </si>
  <si>
    <t>Berlingo</t>
  </si>
  <si>
    <t>Niewiadów</t>
  </si>
  <si>
    <t>Stopexim</t>
  </si>
  <si>
    <t>Data pierwszej rejestracji</t>
  </si>
  <si>
    <t>2001-09-10</t>
  </si>
  <si>
    <t>2001-09-21</t>
  </si>
  <si>
    <t>2002-09-25</t>
  </si>
  <si>
    <t>2008-09-10</t>
  </si>
  <si>
    <t>2003-01-22</t>
  </si>
  <si>
    <t>2012-10-01</t>
  </si>
  <si>
    <t>1991-12-18</t>
  </si>
  <si>
    <t>1988-05-12</t>
  </si>
  <si>
    <t>2002-01-30</t>
  </si>
  <si>
    <t>1992-04-24</t>
  </si>
  <si>
    <t>2005-12-15</t>
  </si>
  <si>
    <t>2001-12-31</t>
  </si>
  <si>
    <t>2002-10-01</t>
  </si>
  <si>
    <t>SUJ09010010000284</t>
  </si>
  <si>
    <t>SUJ09010010000289</t>
  </si>
  <si>
    <t>SUJ09010020000328</t>
  </si>
  <si>
    <t>SUADW3CFT8S680906</t>
  </si>
  <si>
    <t>SUADW3BDP3S680209</t>
  </si>
  <si>
    <t>NMB67101013227989</t>
  </si>
  <si>
    <t>SUAFS4TAPMS200104</t>
  </si>
  <si>
    <t>140001</t>
  </si>
  <si>
    <t>VF7MFWJB65620347</t>
  </si>
  <si>
    <t>WV2ZZZ70ZNH108959</t>
  </si>
  <si>
    <t>WV2ZZZ7HZ6H066768</t>
  </si>
  <si>
    <t>SWNB7500020013241</t>
  </si>
  <si>
    <t>SZ9AATA1020WS1049</t>
  </si>
  <si>
    <t>Budynek kina, Grodków ul. Powstańców Śl. 15</t>
  </si>
  <si>
    <t>Hala sportowa, Grodków ul. Klubowa 9</t>
  </si>
  <si>
    <t>Centrum Rekreacji Więcmierzyce, plac zabaw z wiatą</t>
  </si>
  <si>
    <t>Dom Kultury, Grodków ul. Kaszatnowa 16</t>
  </si>
  <si>
    <t>- okratowane okna budynku (krata w oknach: hol przy schodach, pracownia fotografi i grafiki, pracownia realizacji dźwięku, sala prób, 2 garderoby za sceną)</t>
  </si>
  <si>
    <t>- zgodne z przepisami o ochronie przeciwpożarowej,
- gaśnice: 7 szt.,
- hydranty wewnętrzne: 1 szt.</t>
  </si>
  <si>
    <t>- okratowane okna budynku (krata w oknach: WC)</t>
  </si>
  <si>
    <t>- zgodne z przepisami o ochronie przeciwpożarowej,
- gaśnice: 3 szt.,
- hydranty wewnętrzne: 1 szt.</t>
  </si>
  <si>
    <t>- gaśnice: 1 szt.</t>
  </si>
  <si>
    <t>- okratowane okna budynku (kraty w oknach części biurowej)</t>
  </si>
  <si>
    <t>- zgodne z przepisami o ochronie przeciwpożarowej,
- gaśnice: 3 szt.</t>
  </si>
  <si>
    <t>Scena w parku przy Domu Kultury, Grodków ul. Kasztanowa 16</t>
  </si>
  <si>
    <t>ZESTAW KOMPUTEROWY ABC-PC1000009</t>
  </si>
  <si>
    <t>MONITOR SZEROKOGAMUTOWY 24 EIZO COLOR EDGE CX241</t>
  </si>
  <si>
    <t>KOMPUTER ADAX ALFAWHX3260</t>
  </si>
  <si>
    <t>KOMPUTER PC ADAX ALFA W7HC 4150</t>
  </si>
  <si>
    <t>KOMPUTER PC ADAX ALFA W7HG 5300</t>
  </si>
  <si>
    <t>NETBOOK LENOVO T540P 15.6AGi5-421086BW7/W 8.1P</t>
  </si>
  <si>
    <t>APARAT CANON Z OBIEKTYWEM</t>
  </si>
  <si>
    <t>KAMIERA VIDEO CANON XF300 ZE STATYWEM       (WART. KAMERY 23 0000,00)</t>
  </si>
  <si>
    <t>APARAT NIKON D800 BODY = KARTA PAMIĘCI CFI SD</t>
  </si>
  <si>
    <t>OBIEKTYW SIGMA 24-70/2 IFEXDGHSM</t>
  </si>
  <si>
    <t>TABLET GRAFICZNY WACOM -2SZT</t>
  </si>
  <si>
    <t>OBIEKTYW NIKKOR AF-S28MM F/1.8G</t>
  </si>
  <si>
    <t>OBIEKTYW SAMYANG NIKON AE</t>
  </si>
  <si>
    <t>OBIEKTYW NIKKOR AF-S50MM 1.4FG</t>
  </si>
  <si>
    <t xml:space="preserve">OBIEKTYW SIGMA 24-70/28 </t>
  </si>
  <si>
    <t>DRUKARKA EPSON STYLUS FOTO R3000</t>
  </si>
  <si>
    <t>EKRAN ARTEK TRIOPOL STANDARD</t>
  </si>
  <si>
    <t>PROJEKTOR BENQ MH680</t>
  </si>
  <si>
    <t>WYTWORNICA DYMU</t>
  </si>
  <si>
    <t>CYFROWY MIKSER DŹWIĘKU SI COMPACT 32SOUNDCRAFT</t>
  </si>
  <si>
    <t>CYFROWY MIKSER DŹWIĘKU PRESONUS STUDIO LIVE 24.4.2</t>
  </si>
  <si>
    <t xml:space="preserve">ZESTAW WZMACNIAJACY CROWN </t>
  </si>
  <si>
    <t>LINIOWY SYSTEM NAGŁOŚNIENIOWY</t>
  </si>
  <si>
    <t>KOLUMNY GŁOŚNIKOWE SR 4733 - 2 SZT</t>
  </si>
  <si>
    <t>WZMACNIACZ MOCY CE 1000 - 2 SZT</t>
  </si>
  <si>
    <t>KOLUMNY GŁOŚNIKOWE SUBBAS - 2 SZT</t>
  </si>
  <si>
    <t>WZMACNIACZ MOCY CROWN CE4000</t>
  </si>
  <si>
    <t>MONITOR ESTRADOWY - 2 SZT</t>
  </si>
  <si>
    <t>KOLUMNY GŁOŚNIKOWE JBL1SR4733 - 2 SZT</t>
  </si>
  <si>
    <t xml:space="preserve">KABEL MULTICOROWY </t>
  </si>
  <si>
    <t>KOLUMNY JBL SRX - 2 SZT</t>
  </si>
  <si>
    <t>MONITOR ODSŁUCHOWY ALTO SXM 112A</t>
  </si>
  <si>
    <t>KOLUMNY ODSŁUCHOWE ALTO SXM112A - 3 SZT</t>
  </si>
  <si>
    <t>ZESTAW NAGŁAŚNIAJACY LANEY CDA-2</t>
  </si>
  <si>
    <t>PROCESOR DO STEROWANIA GŁOŚNIKAMI</t>
  </si>
  <si>
    <t>ZESTAW INTELIGENTNEGO OŚWIETLENIA ESTRADOWEGO</t>
  </si>
  <si>
    <t>DYSK SEAGATE</t>
  </si>
  <si>
    <t>SERWER PLIKÓW</t>
  </si>
  <si>
    <t>TELEWIZOR 42LV 3550LG</t>
  </si>
  <si>
    <t>LAMPA FOMEI LED 600/5532</t>
  </si>
  <si>
    <t>BRAMKA ALUMINIOWA - 2 SZT</t>
  </si>
  <si>
    <t>KOSIARKA SPALINOWA MAKITA</t>
  </si>
  <si>
    <t>WERTYKULATOR SPALINOWY</t>
  </si>
  <si>
    <t>SKRZYNIA TRANSPORTOWA - 4 SZT</t>
  </si>
  <si>
    <t xml:space="preserve">GŁOWICA MAGNEZOWA DO STATYWU MANFROTTO </t>
  </si>
  <si>
    <t>MANFROTTO STATYW</t>
  </si>
  <si>
    <t>MANFROTTO MONOPOD FLUID VIDEO</t>
  </si>
  <si>
    <t>MASZYNKA SIZIX</t>
  </si>
  <si>
    <t>2012-2015</t>
  </si>
  <si>
    <t>OB77016</t>
  </si>
  <si>
    <t>Jumper</t>
  </si>
  <si>
    <t>inny</t>
  </si>
  <si>
    <t>2008-02-20</t>
  </si>
  <si>
    <t>VF7YDBMFC11325320</t>
  </si>
  <si>
    <t>Kosiarka traktor</t>
  </si>
  <si>
    <t>Traktorek</t>
  </si>
  <si>
    <t>MTS GOLD 175 107</t>
  </si>
  <si>
    <t>Z/K 155-107HRB</t>
  </si>
  <si>
    <t>Pojazdy wolnobieżne niposiadające tablic rejestracyjnych</t>
  </si>
  <si>
    <t>drukarka</t>
  </si>
  <si>
    <t>drukarka  HP</t>
  </si>
  <si>
    <t>drukarka LJ P1606</t>
  </si>
  <si>
    <t>drukarka-urz.wielof.</t>
  </si>
  <si>
    <t>UPS</t>
  </si>
  <si>
    <t>komputer serwer</t>
  </si>
  <si>
    <t>głośniki -komputer</t>
  </si>
  <si>
    <t>monitor 19,5</t>
  </si>
  <si>
    <t>terminal mobilny</t>
  </si>
  <si>
    <t>drukarka urz.wielof.</t>
  </si>
  <si>
    <t>kserokopiarka</t>
  </si>
  <si>
    <t>Budynek przedszkola nowy, Grodków ul. Kościuszki 4</t>
  </si>
  <si>
    <t>Budynek przedszkola stary, Grodków ul. Kościuszki 4</t>
  </si>
  <si>
    <t>betonowa</t>
  </si>
  <si>
    <t>- co najmniej 2 zamki wielozastawkowe w każdych drzwiach zewnętrznych,
- okratowane okna budynku (magazyny, piwnice)</t>
  </si>
  <si>
    <t>- zgodne z przepisami o ochronie przeciwpożarowej,
- urządzenie sygnalizujące powstanie pożaru (uruchamiane ręcznie),
- gaśnice: 11 szt.,
- hydranty zewnętrzne: 2 szt.,
- hydranty wewnętrzne: 3 szt.,</t>
  </si>
  <si>
    <t>- co najmniej 2 zamki wielozastawkowe w każdych drzwiach zewnętrznych,
- alarm tylko na miejscu,
- system alarmujący służby z całodobową ochroną</t>
  </si>
  <si>
    <t>- zgodne z przepisami o ochronie przeciwpożarowej,
- urządzenie sygnalizujące powstanie pożaru (uruchamiane automatycznie),
- stałe urządzenie gaśnicze uruchamiane automatycznie (klapy dymowe),
- gaśnice: 3 szt.,
- hydranty zewnętrzne: 1 szt.,
- hydranty wewnętrzne: 1 szt.,</t>
  </si>
  <si>
    <t>laptop</t>
  </si>
  <si>
    <t>Publiczna Szkoła Podstawowa nr 3 im. Józefa Lompy w Grodkowie</t>
  </si>
  <si>
    <t>9. Publiczna Szkoła Podstawowa nr 3 im. Józefa Lompy w Grodkowie</t>
  </si>
  <si>
    <t>Budynek szkoły, Grodków ul. Morcinka 2</t>
  </si>
  <si>
    <t>- co najmniej 2 zamki wielozastawkowe w każdych drzwiach zewnętrznych,
- monitoring wewnętrzny i zewnętrzny,
- alarm tylko na miejscu,
- system alarmujący służby z całodobową ochroną,</t>
  </si>
  <si>
    <t>- zgodne z przepisami o ochronie przeciwpożarowej,
- urządzenie sygnalizujące powstanie pożaru uruchamiane ręcznie,
- gaśnice: 24 szt.,
- hydranty wewnętrzne: 14 szt.,</t>
  </si>
  <si>
    <t>IncomNet Server INS001</t>
  </si>
  <si>
    <t xml:space="preserve">Komputer serwer </t>
  </si>
  <si>
    <t>Drukarka BROTHER  DCP -J125</t>
  </si>
  <si>
    <t xml:space="preserve">Drukarka DCP J140 W </t>
  </si>
  <si>
    <t>Drukarka OKI B411 BRV</t>
  </si>
  <si>
    <t>Drukarka OKI B411 DN</t>
  </si>
  <si>
    <t>Radiomagnetofon GRUNDIG RRCD3720</t>
  </si>
  <si>
    <t>Radiomagnetofon z CD GRUNDIG RRCD3720 DEC</t>
  </si>
  <si>
    <t>Laptop SAMSUNG 30055A-1703PL</t>
  </si>
  <si>
    <t>Laptop SAMSUNG NP. 350V5C</t>
  </si>
  <si>
    <t xml:space="preserve">Laptop DELL </t>
  </si>
  <si>
    <t>Aparat fot. NICON COOLPIX</t>
  </si>
  <si>
    <t>Laptop ACER ASPIRS E1-571G</t>
  </si>
  <si>
    <t xml:space="preserve">Tablet JUKA  289AS 3szt x 450 </t>
  </si>
  <si>
    <t>Laptop IDEAPAD B590 LENOVO</t>
  </si>
  <si>
    <t>Radiomagnetofon PHILIPS AZ780</t>
  </si>
  <si>
    <t>Laptop LENOVO G710 z opr.</t>
  </si>
  <si>
    <t xml:space="preserve">Radiomagnetofon PHILIPS RMAZ1834 </t>
  </si>
  <si>
    <t xml:space="preserve">Notbook LENOVO G510 </t>
  </si>
  <si>
    <t xml:space="preserve">Tablet KIANO CORE 10.1DUAL 3G </t>
  </si>
  <si>
    <t xml:space="preserve">laptop LENOVO G50 -30 </t>
  </si>
  <si>
    <t>laptop ASUS F555 LJ- X0944T13</t>
  </si>
  <si>
    <t>laptop LENOVO B50-80</t>
  </si>
  <si>
    <t>Urządzenie wielofunkcyjne BROTHER DCP -7065</t>
  </si>
  <si>
    <t>Kserokopiarka  KONICA Minolta BIZHUD 163</t>
  </si>
  <si>
    <t>Urządzenie wielofunkcyjne CANON PIXMA MG 5550</t>
  </si>
  <si>
    <t>Urządzenie wielofunkcyjne MFC-J4420 -BROTHER</t>
  </si>
  <si>
    <t>Projektor VIVITEK D5</t>
  </si>
  <si>
    <t>Projektor BENQ MS 500H DLP SVGA 2700</t>
  </si>
  <si>
    <t>Projektor BENQ MX520DLP XGA</t>
  </si>
  <si>
    <t>Projektor BENQ MS 521 P</t>
  </si>
  <si>
    <t>Projektor BENQ MX 503</t>
  </si>
  <si>
    <t>Projektor BENQ MX 505 DLP XGA</t>
  </si>
  <si>
    <t>Projektor NEC VE 281 DLP SVGA</t>
  </si>
  <si>
    <t>Projektor BENQ MS 504 DLP SVGA</t>
  </si>
  <si>
    <t>Projektor BENQ MX 501</t>
  </si>
  <si>
    <t xml:space="preserve">Projektor BENQ DLP XGA NX 520 </t>
  </si>
  <si>
    <t>Projektor NEC PJ VE 281 SVGA</t>
  </si>
  <si>
    <t xml:space="preserve">Tablica WIT </t>
  </si>
  <si>
    <t>Projektor BENQ NX 505</t>
  </si>
  <si>
    <t>Tablica interaktywna DUA BOARD 1279</t>
  </si>
  <si>
    <t>Tablica interaktywna DUA BOARD 1280</t>
  </si>
  <si>
    <t xml:space="preserve">Projektor  NEC VE281 </t>
  </si>
  <si>
    <t xml:space="preserve">Projektor NEC VE281 </t>
  </si>
  <si>
    <t>Aparat fotogr.POWER SHOT</t>
  </si>
  <si>
    <t>Teleskop  SKY Watcher Synta SK 1145EQ1</t>
  </si>
  <si>
    <t>Ekran projekcyjny PROFIELECTRIC</t>
  </si>
  <si>
    <t>Wieża PHILIPS HCM 2150</t>
  </si>
  <si>
    <t>AP60 AP ROUTER AIR LIVE</t>
  </si>
  <si>
    <t>Dysk zew. 2,5 Intenso</t>
  </si>
  <si>
    <t xml:space="preserve">Ruter BOART Mikro -Tik </t>
  </si>
  <si>
    <t>Budynek przedszkola, Wierzbnik 65</t>
  </si>
  <si>
    <t>Budynek gospodarczy</t>
  </si>
  <si>
    <t>Boks garażowy</t>
  </si>
  <si>
    <t>murowane</t>
  </si>
  <si>
    <t>Qoltec</t>
  </si>
  <si>
    <t>Notebook Toshiba</t>
  </si>
  <si>
    <t>Notebook Assus</t>
  </si>
  <si>
    <t>aparat Nikon</t>
  </si>
  <si>
    <t>Canon iR1018</t>
  </si>
  <si>
    <t>telefon Panasonik</t>
  </si>
  <si>
    <t>fax Panasonik</t>
  </si>
  <si>
    <t>projektor Accer</t>
  </si>
  <si>
    <t>Radiomagnetofon Sonny</t>
  </si>
  <si>
    <t>mini wieża Sony</t>
  </si>
  <si>
    <t>Publiczna Szkoła Podstawowa  im. Marii Konopnickiej w Kolnicy</t>
  </si>
  <si>
    <t>11. Publiczna Szkoła Podstawowa  im. Marii Konopnickiej w Kolnicy</t>
  </si>
  <si>
    <t>Budynek szkoły, Kolnica 5</t>
  </si>
  <si>
    <t>- zgodne z przepisami o ochronie przeciwpożarowej,
- gaśnice: 16 szt.</t>
  </si>
  <si>
    <t>Komputer  PROT 0403130943 z porogram.</t>
  </si>
  <si>
    <t>DEL Inspiron N 5050 15,6/i 3-2350</t>
  </si>
  <si>
    <t>Komputer Windows XP HOME EDITION</t>
  </si>
  <si>
    <t>Laptop lenovo Idea Pad</t>
  </si>
  <si>
    <t>Urządzenie wielofunkcyjne DESKJET</t>
  </si>
  <si>
    <t xml:space="preserve">Urządzenie wielofunkcyjne </t>
  </si>
  <si>
    <t>Telefax KX-FC 268 PD-T</t>
  </si>
  <si>
    <t>Urzadzenie  BROTHER DCP-J 152W</t>
  </si>
  <si>
    <t>Wiznacjer</t>
  </si>
  <si>
    <t>Mikrofony bezprzewodowe</t>
  </si>
  <si>
    <t>Nagłośnienie</t>
  </si>
  <si>
    <t>Budynek szkoły, Jędrzejów 63</t>
  </si>
  <si>
    <t>ogrodzenie</t>
  </si>
  <si>
    <t>- co najmniej 2 zamki wielozastawkowe w każdych drzwiach zewnętrznych,
- monitoring wewnętrzny i zewnętrzny,
- alarm tylko na miejscu,
- system alarmujący służby z całodobową ochroną</t>
  </si>
  <si>
    <t>- zgodne z przepisami o ochronie przeciwpożarowej,
- urządzenie sygnalizujące powstanie pożaru uruchamiane ręcznie,
- gaśnice
- hydranty zewnętrzne: 1 szt.,
- hydranty wewnętrzne: 6 szt.</t>
  </si>
  <si>
    <t>Zestaw komputerowy DELL 760 TOWER C-2D</t>
  </si>
  <si>
    <t>DELL - 755 x 10 szt x 391,15 zł.</t>
  </si>
  <si>
    <t>Monitor 19 ' LCD 10171 -10 szt. x 201,62 zł.</t>
  </si>
  <si>
    <t>Aparat fotograficzny</t>
  </si>
  <si>
    <t xml:space="preserve">Aparat cyfrowy </t>
  </si>
  <si>
    <t>Aparat SONY DISC S 930B</t>
  </si>
  <si>
    <t>Laptop Lenovo M-55</t>
  </si>
  <si>
    <t>Tablet GOCLEVER 171</t>
  </si>
  <si>
    <t>Toshiba C50-A-14</t>
  </si>
  <si>
    <t>Notebook z oprzyrządow. i oprogramowaniem</t>
  </si>
  <si>
    <t>Kserokpoiarka KYOCERA</t>
  </si>
  <si>
    <t>Kserokpoiarka KONICA MINOLTA</t>
  </si>
  <si>
    <t>Drukarka HP Officejet7510</t>
  </si>
  <si>
    <t>Drukarka HP LASER P1102</t>
  </si>
  <si>
    <t>Kamera CVBS-THA 5130</t>
  </si>
  <si>
    <t>Projektor WIWIEW SONIC PJD52234L</t>
  </si>
  <si>
    <t xml:space="preserve">Tablica interaktywna </t>
  </si>
  <si>
    <t>Zestaw nagłaśniający (kolumny, statyw, azusa Yamaha LDX</t>
  </si>
  <si>
    <t>Radioodtwarzacz PHILPIS AZ780/12</t>
  </si>
  <si>
    <t>Radiomagnetofon RSENAUD66 SENCOR SPT 236</t>
  </si>
  <si>
    <t>OB26086</t>
  </si>
  <si>
    <t>OB55909</t>
  </si>
  <si>
    <t>OB47107</t>
  </si>
  <si>
    <t>OB02262</t>
  </si>
  <si>
    <t>OB05386</t>
  </si>
  <si>
    <t>OB10410</t>
  </si>
  <si>
    <t>OB56524</t>
  </si>
  <si>
    <t>OB57062</t>
  </si>
  <si>
    <t>OB38227</t>
  </si>
  <si>
    <t>OB56944</t>
  </si>
  <si>
    <t>OB21647</t>
  </si>
  <si>
    <t>OB42258</t>
  </si>
  <si>
    <t>OB62873</t>
  </si>
  <si>
    <t xml:space="preserve">JELCZ </t>
  </si>
  <si>
    <t>Volkswagen</t>
  </si>
  <si>
    <t xml:space="preserve">Star </t>
  </si>
  <si>
    <t>Ford Transit</t>
  </si>
  <si>
    <t xml:space="preserve">Lublin </t>
  </si>
  <si>
    <t>Żuk</t>
  </si>
  <si>
    <t>T 4</t>
  </si>
  <si>
    <t>II</t>
  </si>
  <si>
    <t>specjalny pożarniczy</t>
  </si>
  <si>
    <t>1988-07-13</t>
  </si>
  <si>
    <t>1997-02-17</t>
  </si>
  <si>
    <t>1984-11-20</t>
  </si>
  <si>
    <t>1986-08-27</t>
  </si>
  <si>
    <t>1989-01-13</t>
  </si>
  <si>
    <t>1991-07-19</t>
  </si>
  <si>
    <t>1996-02-06</t>
  </si>
  <si>
    <t>1993-09-15</t>
  </si>
  <si>
    <t>1993-10-19</t>
  </si>
  <si>
    <t>1997-11-25</t>
  </si>
  <si>
    <t>1998-09-14</t>
  </si>
  <si>
    <t>1975-12-19</t>
  </si>
  <si>
    <t>1996-12-19</t>
  </si>
  <si>
    <t>16699</t>
  </si>
  <si>
    <t>WV2ZZZ70ZVX084704</t>
  </si>
  <si>
    <t>9346</t>
  </si>
  <si>
    <t>39864</t>
  </si>
  <si>
    <t>11551</t>
  </si>
  <si>
    <t>SUJP32592MOO20977</t>
  </si>
  <si>
    <t>WV2ZZZ70ZTH055378</t>
  </si>
  <si>
    <t>WV2ZZZ70ZPH131689</t>
  </si>
  <si>
    <t>WY2ZZZ70ZPH126893</t>
  </si>
  <si>
    <t>WFOLXXGGVLVK922742</t>
  </si>
  <si>
    <t>SUL332212W0032376</t>
  </si>
  <si>
    <t>195017</t>
  </si>
  <si>
    <t>WV2ZZZ70ZVX077339</t>
  </si>
  <si>
    <t>700</t>
  </si>
  <si>
    <t>16.06.2016 - 15.06.2017</t>
  </si>
  <si>
    <t>05.05.2016 - 04.05.2017</t>
  </si>
  <si>
    <t>Warszawska 44</t>
  </si>
  <si>
    <t>Elsnera 4</t>
  </si>
  <si>
    <t>Elsnera 6</t>
  </si>
  <si>
    <t>Elsnera 10</t>
  </si>
  <si>
    <t>Elsnera 13</t>
  </si>
  <si>
    <t>Elsnera 15</t>
  </si>
  <si>
    <t>Fornalskiej 1-2-3</t>
  </si>
  <si>
    <t>Krakowska 2</t>
  </si>
  <si>
    <t>Krakowska 3</t>
  </si>
  <si>
    <t>Królowej Jadwigi 8</t>
  </si>
  <si>
    <t>Ligonia 3</t>
  </si>
  <si>
    <t>Ligonia 6</t>
  </si>
  <si>
    <t>Ligonia 7</t>
  </si>
  <si>
    <t>Ligonia 8</t>
  </si>
  <si>
    <t>Ligonia 9</t>
  </si>
  <si>
    <t>Mickiewicza 2</t>
  </si>
  <si>
    <t>Mickiewicza 3</t>
  </si>
  <si>
    <t>Mickiewicza 7</t>
  </si>
  <si>
    <t>Moniuszki 1</t>
  </si>
  <si>
    <t>Moniuszki 3</t>
  </si>
  <si>
    <t>Moniuszki 4</t>
  </si>
  <si>
    <t>Otmuchowska 4</t>
  </si>
  <si>
    <t>Otmuchowska 9</t>
  </si>
  <si>
    <t>Reymonta 11-11a</t>
  </si>
  <si>
    <t>Sienkiewicza 5a</t>
  </si>
  <si>
    <t>Sienkiewicza 7</t>
  </si>
  <si>
    <t>Sienkiewicza 11</t>
  </si>
  <si>
    <t>Sienkiewicza 26</t>
  </si>
  <si>
    <t>Świerczewskiego 4a</t>
  </si>
  <si>
    <t>Świerczewskiego 5</t>
  </si>
  <si>
    <t>Świerczewskiego 7</t>
  </si>
  <si>
    <t>Świerczewskiego 8</t>
  </si>
  <si>
    <t>Szpitalna 14</t>
  </si>
  <si>
    <t>Warszawska 31</t>
  </si>
  <si>
    <t>Wrocławska 5</t>
  </si>
  <si>
    <t>Wrocławska 7</t>
  </si>
  <si>
    <t>Wrocławska 9</t>
  </si>
  <si>
    <t>Wrocławska 27</t>
  </si>
  <si>
    <t>Wyspiańskiego 6</t>
  </si>
  <si>
    <t>Wyspiańskiego 10</t>
  </si>
  <si>
    <t>Gnojna 88</t>
  </si>
  <si>
    <t>Gnojna 109</t>
  </si>
  <si>
    <t>Kolnica 84</t>
  </si>
  <si>
    <t>Kopice 60</t>
  </si>
  <si>
    <t>Osiek Grodkowski 5</t>
  </si>
  <si>
    <t>Osiek Grodkowski 5a</t>
  </si>
  <si>
    <t>Mikołajowa 15</t>
  </si>
  <si>
    <t>Kolnica 3</t>
  </si>
  <si>
    <t>Kolnica 102</t>
  </si>
  <si>
    <t>Kopice 120</t>
  </si>
  <si>
    <t>Kopice 127a</t>
  </si>
  <si>
    <t>Jaszów 64</t>
  </si>
  <si>
    <t>Gola Grodkowska 23</t>
  </si>
  <si>
    <t>Głębocko 15</t>
  </si>
  <si>
    <t>Głębocko 33</t>
  </si>
  <si>
    <t>Rogów 16</t>
  </si>
  <si>
    <t>Lipowa 22a</t>
  </si>
  <si>
    <t>Wierzbna 15a</t>
  </si>
  <si>
    <t>odtworzeniowa</t>
  </si>
  <si>
    <t>księgowa brutto</t>
  </si>
  <si>
    <t xml:space="preserve">księgowa brutto </t>
  </si>
  <si>
    <t>Przed 1945</t>
  </si>
  <si>
    <t>Przed 1939</t>
  </si>
  <si>
    <t>Lata 70-te</t>
  </si>
  <si>
    <t xml:space="preserve">Cegła, dachówka ceramiczna </t>
  </si>
  <si>
    <t>Cegła – drewno / dachówka</t>
  </si>
  <si>
    <t>Cegła –  drewno / blacha</t>
  </si>
  <si>
    <t>Cegła –  beton / papa</t>
  </si>
  <si>
    <t>Cegła – drewno / dachówko - papa</t>
  </si>
  <si>
    <t>Cegła-drewno/dachówka</t>
  </si>
  <si>
    <t>Cegła –  drewno / papa</t>
  </si>
  <si>
    <t>Beton - beton / blacha</t>
  </si>
  <si>
    <t xml:space="preserve">Cegła/belki stalowe/blacha </t>
  </si>
  <si>
    <t>Budynki komunalne (100% udziału Gminy Grodków):</t>
  </si>
  <si>
    <t>Elsnera 2</t>
  </si>
  <si>
    <t>Kasztanowa 11</t>
  </si>
  <si>
    <t>Krakowska 1-1a</t>
  </si>
  <si>
    <t>Mickiewicza 9</t>
  </si>
  <si>
    <t>Rynek 5</t>
  </si>
  <si>
    <t>Rynek 7</t>
  </si>
  <si>
    <t>Rynek 17</t>
  </si>
  <si>
    <t>Rynek 21-22</t>
  </si>
  <si>
    <t>Rynek 24</t>
  </si>
  <si>
    <t>Rynek 31</t>
  </si>
  <si>
    <t>Sienkiewicza 8</t>
  </si>
  <si>
    <t>Sienkiewicza 9</t>
  </si>
  <si>
    <t>Sienkiewicza 24</t>
  </si>
  <si>
    <t>Szpitalna 2,2a,2b,2c</t>
  </si>
  <si>
    <t>Świerczewskiego 14</t>
  </si>
  <si>
    <t>Warszawska 4</t>
  </si>
  <si>
    <t>Warszawska 5</t>
  </si>
  <si>
    <t>Warszawska 6</t>
  </si>
  <si>
    <t>Warszawska 8</t>
  </si>
  <si>
    <t>Warszawska 26</t>
  </si>
  <si>
    <t>Wrocławska 18</t>
  </si>
  <si>
    <t>Jędrzejów 28</t>
  </si>
  <si>
    <t>Kolnica 88</t>
  </si>
  <si>
    <t>Kopice 45</t>
  </si>
  <si>
    <t>Kopice 70</t>
  </si>
  <si>
    <t>Gałązczyce 13b</t>
  </si>
  <si>
    <t>Gałązczyce 14</t>
  </si>
  <si>
    <t>Gałązczyce 47</t>
  </si>
  <si>
    <t>Bąków 66</t>
  </si>
  <si>
    <t>Bąków 70</t>
  </si>
  <si>
    <t>Bąków 74</t>
  </si>
  <si>
    <t>Strzegów 60</t>
  </si>
  <si>
    <t>Wójtowice 13</t>
  </si>
  <si>
    <t>Wójtowice 3ab</t>
  </si>
  <si>
    <t>Gola Grodkowska 38</t>
  </si>
  <si>
    <t>Wierzbna 12</t>
  </si>
  <si>
    <t>Starowice Dolne 69a</t>
  </si>
  <si>
    <t>Żarów 10</t>
  </si>
  <si>
    <t>Młodoszowice 1</t>
  </si>
  <si>
    <t>Elsnera 3</t>
  </si>
  <si>
    <t>Elsnera 7</t>
  </si>
  <si>
    <t>Rynek 32</t>
  </si>
  <si>
    <t xml:space="preserve">Warszawska 28 </t>
  </si>
  <si>
    <t>Wykaz powierzchni Gminy Grodków w budynkach Wspólnot Mieszkaniowych:</t>
  </si>
  <si>
    <t xml:space="preserve">Udział gminy w budynku </t>
  </si>
  <si>
    <t xml:space="preserve">odtworzeniowa </t>
  </si>
  <si>
    <t>Cegła-drewno, pokrycie-dachówka</t>
  </si>
  <si>
    <t>Cegła-beton, pokrycie-blacha</t>
  </si>
  <si>
    <t>Cegła-beton, pokrycie-papa</t>
  </si>
  <si>
    <t>Cegła-drewno, pokrycie-blacha</t>
  </si>
  <si>
    <t>Cegła ceramiczne, pokrycie-dachówka</t>
  </si>
  <si>
    <t>Cegła-drewno, pokrycie-papa</t>
  </si>
  <si>
    <t>Cegła, pokrycie dachówka</t>
  </si>
  <si>
    <t>Cegła, pokrycie papa</t>
  </si>
  <si>
    <t>Cegła</t>
  </si>
  <si>
    <t xml:space="preserve">Cegła </t>
  </si>
  <si>
    <t>Brama Ziębicka ul. Warszawska Grodków (Zabytkowy fragment fortyfikacji miasta)</t>
  </si>
  <si>
    <t>Baszta Więzienna ul. Wrocławska Grodków (Zabytkowy fragment fortyfikacji miasta)</t>
  </si>
  <si>
    <t>Koniec XIII wieku</t>
  </si>
  <si>
    <t xml:space="preserve">XIV wiek </t>
  </si>
  <si>
    <t>Brama Lewińska ul. Elsnera Grodków (zabytkowy fragment fortyfikacji miasta, remont kapitalny 2009r. )</t>
  </si>
  <si>
    <t>Traktorek ogrodowy MTB</t>
  </si>
  <si>
    <t>Traktorek MTD OPTIMA</t>
  </si>
  <si>
    <t>Bąków</t>
  </si>
  <si>
    <t>Bogdanów</t>
  </si>
  <si>
    <t>7-74-746/5</t>
  </si>
  <si>
    <t>7-74-746/13</t>
  </si>
  <si>
    <t xml:space="preserve">Traktorek MTD GUTBROD </t>
  </si>
  <si>
    <t>Gałązczyce</t>
  </si>
  <si>
    <t>Traktorek SIMPLICITY ELT</t>
  </si>
  <si>
    <t>7-74-741/6</t>
  </si>
  <si>
    <t>7-74-746/7</t>
  </si>
  <si>
    <t>Kosiarka samojezdna ESTATE</t>
  </si>
  <si>
    <t>Gola Grodkowska</t>
  </si>
  <si>
    <t>8-80-808/59</t>
  </si>
  <si>
    <t>Traktorek MTD GOLD</t>
  </si>
  <si>
    <t>7-74-746/8</t>
  </si>
  <si>
    <t>Kopice</t>
  </si>
  <si>
    <t>Traktorek - kosiarka MTD</t>
  </si>
  <si>
    <t>Młodoszowice</t>
  </si>
  <si>
    <t>7-74-746/6</t>
  </si>
  <si>
    <t>7-79-790/1</t>
  </si>
  <si>
    <t>Traktorek SMART</t>
  </si>
  <si>
    <t>7-74-746/11</t>
  </si>
  <si>
    <t>Polana</t>
  </si>
  <si>
    <t>Przylesie Dolne</t>
  </si>
  <si>
    <t>7-74-746/3</t>
  </si>
  <si>
    <t>Starowice dolne</t>
  </si>
  <si>
    <t>7-74-746/4</t>
  </si>
  <si>
    <t>Kosiarka samojezdna</t>
  </si>
  <si>
    <t>7-74-746/12</t>
  </si>
  <si>
    <t>Tarnów Grodkowski</t>
  </si>
  <si>
    <t>Wiata przystankowa, Gola Grodkowska</t>
  </si>
  <si>
    <t>Wiata stadionowa, Jaszów</t>
  </si>
  <si>
    <t>Wiata przystankowa, Jeszkotle</t>
  </si>
  <si>
    <t>Wiata przystankowa, Jedrzejów</t>
  </si>
  <si>
    <t>Jędrzejów</t>
  </si>
  <si>
    <t>WIATA przystankowa B-1, Kolnica</t>
  </si>
  <si>
    <t>WIATA przystankowa, Kolnica</t>
  </si>
  <si>
    <t>WIATA stadionowa, Kolnica</t>
  </si>
  <si>
    <t>Wiata przystankowa, Kolnica</t>
  </si>
  <si>
    <t>Wiata stadionowa, Kopice</t>
  </si>
  <si>
    <t>Wiata przystankowa, Kopice</t>
  </si>
  <si>
    <t>Wiata przystankowa B-1, Mikołajowa</t>
  </si>
  <si>
    <t>Wiata przystankowa, Nowa Wieś Mała</t>
  </si>
  <si>
    <t>Wiata przystankowa, Osiek Grodkowski</t>
  </si>
  <si>
    <t>Wiata przystankowa, Polana</t>
  </si>
  <si>
    <t>Wiata przystankowa, Rogów</t>
  </si>
  <si>
    <t>Wiata przystankowa, Tarnów Grodkowski</t>
  </si>
  <si>
    <t>Pojazdy wolnobieżne nieposiadające tablic rejestracyjnych - sołectwa</t>
  </si>
  <si>
    <t>Wiata przystankowa, Lipowa</t>
  </si>
  <si>
    <t>Urząd Miejski -budynek biurowy, Grodków, ul. Warszawska 29</t>
  </si>
  <si>
    <t>Urząd Miejski -budynek gospodarczy, Grodków, ul. Warszawska 29</t>
  </si>
  <si>
    <t>Urząd Miejski -garaże i pomieszczenia gospodarcze, Grodków, ul. Warszawska 40</t>
  </si>
  <si>
    <t>- co najmniej 2 zamki wielozastawkowe w każdych drzwiach zewnętrznych,
- system alarmujący służby z całodobową ochroną</t>
  </si>
  <si>
    <t>- zgodne z przepisami o ochronie przeciwpożarowej,
- gaśnice: 12 szt.,
- hydranty wewnętrzne: 3 szt.</t>
  </si>
  <si>
    <t>- co najmniej 2 zamki wielozastawkowe w każdych drzwiach zewnętrznych,
- monitoring zewnętrzny,
- roleta antwłamaniowa w drzwiach wejściowych</t>
  </si>
  <si>
    <t>- zgodne z przepisami o ochronie przeciwpożarowej,
- gaśnice: 2 szt.,
- hydranty zewnętrzne: 2 szt.</t>
  </si>
  <si>
    <t>Urządzenie wielofunkcyjne 3540</t>
  </si>
  <si>
    <t>Urządzenie wielofunkc. FS 1028</t>
  </si>
  <si>
    <t>Telefon komórkowy Nokia dotykowa</t>
  </si>
  <si>
    <t>Telefon komórkowy Nokia Lumia</t>
  </si>
  <si>
    <t>Telefon komórkowy Samsung 5610</t>
  </si>
  <si>
    <t>Klimatyzator stacjon.</t>
  </si>
  <si>
    <t>OB28826</t>
  </si>
  <si>
    <t>Fiat</t>
  </si>
  <si>
    <t>2005-04-04</t>
  </si>
  <si>
    <t>ZFA22300005296833</t>
  </si>
  <si>
    <t>Zestaw komputerowy: Komputer stacjonarny PC DELL Inspiron 3847; monitor DELL E2213 (50 szt.)</t>
  </si>
  <si>
    <t>Serwer DELL T420</t>
  </si>
  <si>
    <t>Serwer HP ProLiant ML110 G7 typ II</t>
  </si>
  <si>
    <t>Serwer HP ProLiant ML110 G7 typ III</t>
  </si>
  <si>
    <t>Serwer Ethernus 150</t>
  </si>
  <si>
    <t>Skaner Plustek SmartOffice PL 1530 (10 szt.)</t>
  </si>
  <si>
    <t xml:space="preserve">Firewall Juniper </t>
  </si>
  <si>
    <t>Infomat Akcent Touch</t>
  </si>
  <si>
    <t>UPS Fideltronik Lupus + moduł baterii Fideltronik</t>
  </si>
  <si>
    <t>Notebook DELL Inspiron 3542</t>
  </si>
  <si>
    <t>Monitor LG 42lb5610</t>
  </si>
  <si>
    <t>Kamera leśna minox</t>
  </si>
  <si>
    <t>Aparat fotograficzny dsc-h300 sony</t>
  </si>
  <si>
    <t>Notebook toshiba satelite</t>
  </si>
  <si>
    <t>Urządzenie wielofunkcyjne kyocera fs-3040mfp</t>
  </si>
  <si>
    <t xml:space="preserve">Monitoring-zestaw komputerowy-intelcore quad cpu q8400 2,66 ghz, monitor lg-2 szt. serwer </t>
  </si>
  <si>
    <t>Zestaw do pielęgnacji trawy saynt.(Ciągnik jednoosowy, równiarka rotacyjna, rozrzutnik granulatu, zamiatarka z pojemnikiem ,szczotka wczesująca, brona aktywna HONDA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</si>
  <si>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</si>
  <si>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</si>
  <si>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</si>
  <si>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</si>
  <si>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</si>
  <si>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</si>
  <si>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</si>
  <si>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</si>
  <si>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</si>
  <si>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</si>
  <si>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</si>
  <si>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</si>
  <si>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</si>
  <si>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</si>
  <si>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</si>
  <si>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</si>
  <si>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</si>
  <si>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</si>
  <si>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</si>
  <si>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</si>
  <si>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</si>
  <si>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</si>
  <si>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</si>
  <si>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</si>
  <si>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</si>
  <si>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</si>
  <si>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</si>
  <si>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</si>
  <si>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</si>
  <si>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</si>
  <si>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</si>
  <si>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</si>
  <si>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</si>
  <si>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</si>
  <si>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</si>
  <si>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</si>
  <si>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</si>
  <si>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</si>
  <si>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</si>
  <si>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</si>
  <si>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</si>
  <si>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</si>
  <si>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</si>
  <si>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</si>
  <si>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</si>
  <si>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</si>
  <si>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</si>
  <si>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</si>
  <si>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</si>
  <si>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</si>
  <si>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</si>
  <si>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</si>
  <si>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</si>
  <si>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</si>
  <si>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</si>
  <si>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</si>
  <si>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</si>
  <si>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</si>
  <si>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</si>
  <si>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</si>
  <si>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</si>
  <si>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</si>
  <si>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</si>
  <si>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</si>
  <si>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</si>
  <si>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</si>
  <si>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</si>
  <si>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</si>
  <si>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</si>
  <si>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</si>
  <si>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</si>
  <si>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</si>
  <si>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</si>
  <si>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</si>
  <si>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</si>
  <si>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</si>
  <si>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</si>
  <si>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Namioty okolicznościowe - sołectwa</t>
  </si>
  <si>
    <t>01.01.2016 - 31.12.2016</t>
  </si>
  <si>
    <t>Doblo 1.9 TDI Active ELX</t>
  </si>
  <si>
    <t>osobowy</t>
  </si>
  <si>
    <t>05.04.2016 - 04.04.2017</t>
  </si>
  <si>
    <t>OB45384</t>
  </si>
  <si>
    <t>Panda 1.1 Active</t>
  </si>
  <si>
    <t>ZFA16900000972511</t>
  </si>
  <si>
    <t>12.03.2016 - 11.03.2017</t>
  </si>
  <si>
    <t>Straż Miejska</t>
  </si>
  <si>
    <t>Urząd Miejski</t>
  </si>
  <si>
    <t>OSP Bąków</t>
  </si>
  <si>
    <t xml:space="preserve">OSP Bąków </t>
  </si>
  <si>
    <t>OSP Tarnów Grodkowski</t>
  </si>
  <si>
    <t>OSP Starowice Dolne</t>
  </si>
  <si>
    <t>OSP Gnojna</t>
  </si>
  <si>
    <t>OSP Wierzbnik</t>
  </si>
  <si>
    <t xml:space="preserve">OSP Młodoszowice </t>
  </si>
  <si>
    <t>OSP Kolnica</t>
  </si>
  <si>
    <t>OSP Gałązczyce</t>
  </si>
  <si>
    <t>OSP Jędrzejów</t>
  </si>
  <si>
    <t>OSP Lipowa</t>
  </si>
  <si>
    <t>TA1</t>
  </si>
  <si>
    <t>przyczepa lekka</t>
  </si>
  <si>
    <t>autobus</t>
  </si>
  <si>
    <t>T4</t>
  </si>
  <si>
    <t>Caravelle T5</t>
  </si>
  <si>
    <t xml:space="preserve">Volkswagen </t>
  </si>
  <si>
    <t>Aktualny okres OC</t>
  </si>
  <si>
    <t>Aktualny okres AC</t>
  </si>
  <si>
    <t>Aktualny okres NNW</t>
  </si>
  <si>
    <t>14.08.2016 - 13.08.2017</t>
  </si>
  <si>
    <t>08.07.2016 - 07.07.2017</t>
  </si>
  <si>
    <t>25.03.2016 - 24.03.2017</t>
  </si>
  <si>
    <t>28.10.2016 - 27.10.2017</t>
  </si>
  <si>
    <t>Poj.</t>
  </si>
  <si>
    <t>Ład.</t>
  </si>
  <si>
    <t>ODS4519</t>
  </si>
  <si>
    <t>Lublin II</t>
  </si>
  <si>
    <t>ciężarowy</t>
  </si>
  <si>
    <t>SUL330212X0037159</t>
  </si>
  <si>
    <t>OB19819</t>
  </si>
  <si>
    <t>Lublin III</t>
  </si>
  <si>
    <t>SUL33043230075041</t>
  </si>
  <si>
    <t>OEO8527</t>
  </si>
  <si>
    <t>Multicar</t>
  </si>
  <si>
    <t>M2510</t>
  </si>
  <si>
    <t>ciężarowy wywrotka</t>
  </si>
  <si>
    <t>12818</t>
  </si>
  <si>
    <t>OB0067</t>
  </si>
  <si>
    <t>Zetor</t>
  </si>
  <si>
    <t>ciągnik rolniczy</t>
  </si>
  <si>
    <t>5321</t>
  </si>
  <si>
    <t>OB25206</t>
  </si>
  <si>
    <t xml:space="preserve">Citroen </t>
  </si>
  <si>
    <t>Berlingo 1.4 iMS</t>
  </si>
  <si>
    <t>VF7GCKFWB93179661</t>
  </si>
  <si>
    <t>brak numeru</t>
  </si>
  <si>
    <t>Komatsu</t>
  </si>
  <si>
    <t>wolnobieżny koparko-ładowarka</t>
  </si>
  <si>
    <t>93F22293</t>
  </si>
  <si>
    <t>OEY1696</t>
  </si>
  <si>
    <t>D47B</t>
  </si>
  <si>
    <t>przyczepa</t>
  </si>
  <si>
    <t>66047</t>
  </si>
  <si>
    <t>ODW1059</t>
  </si>
  <si>
    <t>11339</t>
  </si>
  <si>
    <t>Guzmet</t>
  </si>
  <si>
    <t>GUZ030179</t>
  </si>
  <si>
    <t>OB16710</t>
  </si>
  <si>
    <t>przyczepa asenizacyjna</t>
  </si>
  <si>
    <t>SX9754401</t>
  </si>
  <si>
    <t>Sprzęt elektorniczny starszy niż 5 lat</t>
  </si>
  <si>
    <t>Telefon Panasonic</t>
  </si>
  <si>
    <t>plac zabaw</t>
  </si>
  <si>
    <t>Nr inwentarzowy</t>
  </si>
  <si>
    <t>Lokalizacja</t>
  </si>
  <si>
    <t>Ratusz, Urząd Stanu Cywilnego, Sala Ślubów, Grodków, ul. Rynek 1</t>
  </si>
  <si>
    <t>hydranty wewnętrzne, sprzęt gaśniczy w poszczególnych obiektach i bud.technologicznych na terenie oczyszczalni</t>
  </si>
  <si>
    <t>monitoring całodobowy</t>
  </si>
  <si>
    <t>Kontener Biurowy TYPU TRANSPAK, Bąków</t>
  </si>
  <si>
    <t>Altana ogrodowa, Bogdanów</t>
  </si>
  <si>
    <t>Plac zabaw, Gałązczyce</t>
  </si>
  <si>
    <t>Plac zabaw, Gierów</t>
  </si>
  <si>
    <t>Altana grillowa, Gierów</t>
  </si>
  <si>
    <t>Piec kominowy SALSBURG, Gnojna</t>
  </si>
  <si>
    <t>Plac zabaw, Gnojna</t>
  </si>
  <si>
    <t>Plac zabaw, Jaszów</t>
  </si>
  <si>
    <t>Plac zabaw, Jeszkotle</t>
  </si>
  <si>
    <t>Plac zabaw, Jędrzejów</t>
  </si>
  <si>
    <t>Wyposażenie sołectwo Jedrzejów</t>
  </si>
  <si>
    <t>Plac zabaw, Kolnica</t>
  </si>
  <si>
    <t>Agregat prądotwórczy HONDA, Kolnica</t>
  </si>
  <si>
    <t>LEGENDA:</t>
  </si>
  <si>
    <t>budynki</t>
  </si>
  <si>
    <t>budowle</t>
  </si>
  <si>
    <t>wyposażenie</t>
  </si>
  <si>
    <t>zbiory muzealne</t>
  </si>
  <si>
    <t>sprzęt elektroniczny stacjonarny</t>
  </si>
  <si>
    <t>sprzęt elektroniczny przenośny</t>
  </si>
  <si>
    <t>Plac zabaw, Kopice</t>
  </si>
  <si>
    <t>Plac zabaw, Lipowa</t>
  </si>
  <si>
    <t>Wyposażenie sołectwo Lipowa</t>
  </si>
  <si>
    <t>Plac zabaw, Lubcz</t>
  </si>
  <si>
    <t>Daszek - MARKIZA PALLADIO, Lubcz</t>
  </si>
  <si>
    <t>Kocioł CO, Młodoszowice</t>
  </si>
  <si>
    <t>Plac zabaw, Nowa Wieś Mała</t>
  </si>
  <si>
    <t>Plac zabaw, Osiek Grodkowski</t>
  </si>
  <si>
    <t>Powierzchnia użytkowa w m2</t>
  </si>
  <si>
    <t>Plac zabaw, Przylesie Dolne</t>
  </si>
  <si>
    <t>Plac zabaw, Starowice Dolne</t>
  </si>
  <si>
    <t>Kocioł Buderus, Starowice Dolne</t>
  </si>
  <si>
    <t>Plac zabaw, Strzegów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</si>
  <si>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</si>
  <si>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</si>
  <si>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</si>
  <si>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</si>
  <si>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</si>
  <si>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</si>
  <si>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</si>
  <si>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</si>
  <si>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</si>
  <si>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</si>
  <si>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</si>
  <si>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</si>
  <si>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</si>
  <si>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</si>
  <si>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</si>
  <si>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</si>
  <si>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</si>
  <si>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</si>
  <si>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</si>
  <si>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</si>
  <si>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</si>
  <si>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</si>
  <si>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</si>
  <si>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</si>
  <si>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</si>
  <si>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</si>
  <si>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</si>
  <si>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Budynek gospodarczy basenu, Grodków ul. Sportowa</t>
  </si>
  <si>
    <t>10. Publiczna Szkoła Podstawowa  im. Zygmunta Berlinga w Lipowej</t>
  </si>
  <si>
    <t>Wyposażenie budynku administracyjnego (meble, lodówka , pralka automatyczna, mikrofalówka itp.)</t>
  </si>
  <si>
    <t>Siłownia zewnętrzna, Grodków, ul. Krakowska, nr dz. 462/1</t>
  </si>
  <si>
    <t>Siłownia zewnętrzna, Nowa Wieś Mała, nr dz. 72/4</t>
  </si>
  <si>
    <t>Siłownia zewnętrzna, Bąków, nr dz. 113</t>
  </si>
  <si>
    <t>Siłownia zewnętrzna, Kolnica, nr dz. 82</t>
  </si>
  <si>
    <t>Siłownia zewnętrzna, Lubcz, nr dz. 273</t>
  </si>
  <si>
    <t>Siłownia zewnętrzna, Gałązczyce, nr dz. 385</t>
  </si>
  <si>
    <t>Siłownia zewnętrzna, Przylesie Dolne, nr dz. 99</t>
  </si>
  <si>
    <t>Plac manewrowy dla rowerów, Grodków, ul. Krakowska, działka nr 462/1</t>
  </si>
  <si>
    <t>Plac zabaw, Grodków ul. Krakowska, nr dz. 462/1</t>
  </si>
  <si>
    <t>Plac zabaw, Grodków ul. Ogrodowa, nr dz. 57/3</t>
  </si>
  <si>
    <t>boisko wielofunkcyjne</t>
  </si>
  <si>
    <t>Budynek po byłym Kościele ul. Świerczewskiego, Nr 6, Grodków, zabytkowy</t>
  </si>
  <si>
    <t>Budynek zaplecza sportowego</t>
  </si>
  <si>
    <t>murowany-bloczki silikatowe</t>
  </si>
  <si>
    <t>płyta żelbetowa</t>
  </si>
  <si>
    <t>Budynek portierni</t>
  </si>
  <si>
    <t>Trybuny zadaszone, pieciorzędowe, 248 miejsc</t>
  </si>
  <si>
    <t>Stadion miejski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</si>
  <si>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</si>
  <si>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</si>
  <si>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</si>
  <si>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</si>
  <si>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</si>
  <si>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</si>
  <si>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</si>
  <si>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</si>
  <si>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</si>
  <si>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</si>
  <si>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Budynek gminny, Gola Grodkowska 22, 49-200 Grodków</t>
  </si>
  <si>
    <t>Budynek gminny, Gola Grodkowska 26, 49-200 Grodków</t>
  </si>
  <si>
    <t>Budynek gminny, Gałązczyce 62, 49-200 Grodków</t>
  </si>
  <si>
    <t>Budynek gminny, Jędrzejów 35,49-200 Grodków</t>
  </si>
  <si>
    <t>Budynek gminny, Kobiela 67,49-200 Grodków</t>
  </si>
  <si>
    <t>Budynek gminny, Kobiela 43, 49-200 Grodków</t>
  </si>
  <si>
    <t>Świetlica wiejska, Przylesie Dolne, 49-200 Grodków</t>
  </si>
  <si>
    <t xml:space="preserve">Swietlica wiejska, Młodoszowice 4, 49-200 Grodków </t>
  </si>
  <si>
    <t>Świetlica wiejska, Wojsław 18, 49-200 Grodków</t>
  </si>
  <si>
    <t>Świetlica wiejska,oraz remiza strażacka, Starowice Dolne, 49-200 Grodków</t>
  </si>
  <si>
    <t>Świetlica wiejska, Jaszów 16, 49-200 Grodków</t>
  </si>
  <si>
    <t>Świetlica wiejska, Żelazna, 49-200 Grodków</t>
  </si>
  <si>
    <t>Świetlica wiejska, Tarnów Grodkowski 90, 49-200 Grodków</t>
  </si>
  <si>
    <t>Świetlica wiejska, Gnojna 109, 49-200 Grodków</t>
  </si>
  <si>
    <t>Świetlica wiejska, Wierzbnik, 49-200 Grodków</t>
  </si>
  <si>
    <t>Świetlica wiejska, Kobiela 20, 49-200 Grodków</t>
  </si>
  <si>
    <t>Świetlica wiejska, Osiek Grodkowski 26, 49-200 Grodków</t>
  </si>
  <si>
    <t>Świetlica wiejska, Lubcz, 49-200 Grodków</t>
  </si>
  <si>
    <t>Świetlica wiejska, Jędrzejów 34 C, 49-200 Grodków</t>
  </si>
  <si>
    <t>Świetlica wiejska, Strzegów, 49-200 Grodków</t>
  </si>
  <si>
    <t>Świetlica wiejska, Lipowa, 49-200 Grodków</t>
  </si>
  <si>
    <t>Świetlica wiejska, Gola Grodkowska 50, 49-200 Grodków</t>
  </si>
  <si>
    <t>Świetlica wiejska, Jeszkotle, 49-200 Grodków</t>
  </si>
  <si>
    <t>Świetlica wiejska, Głębocko, 49-200 Grodków</t>
  </si>
  <si>
    <t>Świetlica wiejska, Kolnica, 49-200 Grodków</t>
  </si>
  <si>
    <t>Budynek- świetlica, Nowa Wieś Mała 31 A, 49-200 Grodków</t>
  </si>
  <si>
    <t>Świetlica wiejska, Kopice 123, 49-200 Grodków</t>
  </si>
  <si>
    <t>Świetlica wiejska, Wojnowiczki, 49-200 Grodków</t>
  </si>
  <si>
    <t>Świetlica wiejska, Wierzbna 16, 49-200 Grodków</t>
  </si>
  <si>
    <t>Świetlica wiejska, Rogów 16, 49-200 Grodków</t>
  </si>
  <si>
    <t xml:space="preserve">Remiza strażacka, Młodoszowice, 49-200 Grodków </t>
  </si>
  <si>
    <t>Remiza strażacka, Gałązczyce, 49-200 Grodków</t>
  </si>
  <si>
    <t>Remiza strażacka, Bąków 56 A, 49-200 Grodków</t>
  </si>
  <si>
    <t>Remiza strażacka, Gnojna, 49-200 Grodków</t>
  </si>
  <si>
    <t>Remiza strażacka, Jędrzejów, 49-200 Grodków</t>
  </si>
  <si>
    <t>Remiza strażacka, Kolnica 85, 49-200 Grodków</t>
  </si>
  <si>
    <t>Remiza strażacka, Lipowa,49-200 Grodków</t>
  </si>
  <si>
    <t>Remiza strażacka, Tarnów Grodkowski 90 B, 49-200 Grodków</t>
  </si>
  <si>
    <t>Remiza strażacka, Wierzbnik, 49-200 Grodków</t>
  </si>
  <si>
    <t xml:space="preserve">Budynek Gospodarczy Młodoszowice, Młodoszowice, 49-200 Grodków </t>
  </si>
  <si>
    <t>Budynek Gospodarczy , Gnojna, 49-200 Grodków</t>
  </si>
  <si>
    <t xml:space="preserve">Budynek Gospodarczy , Bąków, 49-200 Grodków </t>
  </si>
  <si>
    <t>Budynek Gospodarczy ( stodoła ), Lipowa, 49-200 Grodków</t>
  </si>
  <si>
    <t>Budynek Gospodarczy ( stodoła ), Gola Grodkowska 26, 49-200 Grodków</t>
  </si>
  <si>
    <t>Budynej Gospodarczy, Kolnica 57 B, 49-200 Grodków</t>
  </si>
  <si>
    <t>Budynek Gospodarczy, Kolnica, 49-200 Grodków</t>
  </si>
  <si>
    <t>Budynek Gospodarczy, Lipowa, 49-200 Grodków</t>
  </si>
  <si>
    <t>Swietlica wiejska,bud.mieszkalno-kulturowo-oswiatowy, Mikołajowa 15, 49-200 Grodków</t>
  </si>
  <si>
    <t>Budynek mieszkalno-gospodarczy, Wierzbna 15 A, 49-200 Grodków</t>
  </si>
  <si>
    <t>Przed 1980</t>
  </si>
  <si>
    <t>Przed 1945 modernizacja w latach 1980</t>
  </si>
  <si>
    <t>132,00(mieszk 122 gosp.10 )</t>
  </si>
  <si>
    <t>322,95 (mieszk.188,95, kult.ośw.134,00)</t>
  </si>
  <si>
    <t>Budynek mieszkalno-gospodarczy, Lipowa 22A, 49-200 Grodków</t>
  </si>
  <si>
    <t>Budynek szkoły Gałązczyce 78, działka nr 44/1</t>
  </si>
  <si>
    <t>Aktualna suma AC brutto</t>
  </si>
  <si>
    <t>Sprzęt elektroniczny zakupiony przed 2012 r.</t>
  </si>
  <si>
    <t>Budynek gminny, Kolnica 17, 49-200 Grodków</t>
  </si>
  <si>
    <t>Budynek gminny, Kolnica 18, 49-200 Grodków</t>
  </si>
  <si>
    <t>Budynek gminny, Kolnica 48 A, 49-200 Grodków</t>
  </si>
  <si>
    <t>Budynek gminny, Lipowa 63, 49-200 Grodków</t>
  </si>
  <si>
    <t>Budynek gminny, Osiek Grodkowski 50, 49-200 Grodków</t>
  </si>
  <si>
    <t>Budynek gminny, Osiek Grodkowski 15, 49-200 Grodków</t>
  </si>
  <si>
    <t>Budynek gminny, Starowice Dolne 15, 49-200 Grodków</t>
  </si>
  <si>
    <t>Budynek gminny, Tarnów Grodkowski 96, 49-200 Grodków</t>
  </si>
  <si>
    <t>Budynek gminny, Wierzbnik 69, 49-200 Grodków</t>
  </si>
  <si>
    <t>Budynek gminny, Więcmierzyce 69, 49-200 Grodków</t>
  </si>
  <si>
    <t>Budynek gminny, Żarów 19, 49-200 Grodków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</si>
  <si>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</si>
  <si>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</si>
  <si>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</si>
  <si>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</si>
  <si>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</si>
  <si>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</si>
  <si>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</si>
  <si>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</si>
  <si>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</si>
  <si>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</si>
  <si>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</si>
  <si>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</si>
  <si>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</si>
  <si>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</si>
  <si>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</si>
  <si>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</si>
  <si>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</si>
  <si>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</si>
  <si>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</si>
  <si>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</si>
  <si>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</si>
  <si>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</si>
  <si>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</si>
  <si>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</si>
  <si>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</si>
  <si>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</si>
  <si>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</si>
  <si>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</si>
  <si>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</si>
  <si>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</si>
  <si>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</si>
  <si>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</si>
  <si>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</si>
  <si>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</si>
  <si>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</si>
  <si>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</si>
  <si>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</si>
  <si>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</si>
  <si>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</si>
  <si>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</si>
  <si>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</si>
  <si>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</si>
  <si>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</si>
  <si>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</si>
  <si>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</si>
  <si>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</si>
  <si>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</si>
  <si>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</si>
  <si>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</si>
  <si>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</si>
  <si>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</si>
  <si>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</si>
  <si>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</si>
  <si>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</si>
  <si>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</si>
  <si>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</si>
  <si>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</si>
  <si>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</si>
  <si>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</si>
  <si>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</si>
  <si>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</si>
  <si>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</si>
  <si>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</si>
  <si>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</si>
  <si>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</si>
  <si>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</si>
  <si>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Rodzaj wartości</t>
  </si>
  <si>
    <t>Aktualny okres Assistance</t>
  </si>
  <si>
    <t>Sołectwa Gminy Grodków</t>
  </si>
  <si>
    <t>Wart. KB</t>
  </si>
  <si>
    <t>drewiane ze ślepym pułapem, ceramiczne Kleina  na belkach stalowych</t>
  </si>
  <si>
    <t>blacha, typ Lindap Pannan</t>
  </si>
  <si>
    <t>cegła, ściany nowe pustak MAX i cegła dziurawka</t>
  </si>
  <si>
    <t>Kleina na belkach stalowych oraz drewniane ze ślepym pułapem</t>
  </si>
  <si>
    <t>Kompleks Sportowy "Moje Boisko Orlik 2012"</t>
  </si>
  <si>
    <t>1930/1985</t>
  </si>
  <si>
    <t>Kosiarka do trawy Briggs&amp;Stratton</t>
  </si>
  <si>
    <t>Podkaszarka do trawy Honda BC301T</t>
  </si>
  <si>
    <t xml:space="preserve">Przedszkolny oddział zamiejscowy, Bąków 36 </t>
  </si>
  <si>
    <t>eternit</t>
  </si>
  <si>
    <r>
      <t>Pojazdy wolnobieżne niposiadające tablic rejestracyjnych (</t>
    </r>
    <r>
      <rPr>
        <b/>
        <sz val="10"/>
        <color rgb="FFFF0000"/>
        <rFont val="Arial"/>
        <family val="2"/>
        <charset val="238"/>
      </rPr>
      <t>uwzględnione powyżej</t>
    </r>
    <r>
      <rPr>
        <b/>
        <sz val="10"/>
        <rFont val="Arial"/>
        <family val="2"/>
        <charset val="238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</si>
</sst>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  <numFmt numFmtId="166" formatCode="#,##0\ _z_ł"/>
    <numFmt numFmtId="167" formatCode="0.000%"/>
    <numFmt numFmtId="168" formatCode="_-* #,##0\ &quot;zł&quot;_-;\-* #,##0\ &quot;zł&quot;_-;_-* &quot;-&quot;??\ &quot;zł&quot;_-;_-@_-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101BFC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color rgb="FF101BFC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1F0F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F31E1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5" fillId="0" borderId="0"/>
    <xf numFmtId="0" fontId="1" fillId="0" borderId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</cellStyleXfs>
  <cellXfs count="378">
    <xf numFmtId="0" fontId="0" fillId="0" borderId="0" xfId="0"/>
    <xf numFmtId="2" fontId="2" fillId="0" borderId="1" xfId="1" applyNumberFormat="1" applyFont="1" applyFill="1" applyBorder="1" applyAlignment="1">
      <alignment horizontal="center" vertical="center" wrapText="1"/>
    </xf>
    <xf numFmtId="2" fontId="3" fillId="0" borderId="11" xfId="1" applyNumberFormat="1" applyFont="1" applyFill="1" applyBorder="1" applyAlignment="1">
      <alignment horizontal="center" vertical="center"/>
    </xf>
    <xf numFmtId="2" fontId="3" fillId="0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2" fontId="3" fillId="0" borderId="21" xfId="1" applyNumberFormat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1" fillId="0" borderId="21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2" fontId="3" fillId="5" borderId="2" xfId="1" applyNumberFormat="1" applyFont="1" applyFill="1" applyBorder="1" applyAlignment="1">
      <alignment horizontal="center" vertical="center"/>
    </xf>
    <xf numFmtId="2" fontId="3" fillId="5" borderId="21" xfId="1" applyNumberFormat="1" applyFont="1" applyFill="1" applyBorder="1" applyAlignment="1">
      <alignment horizontal="center" vertical="center"/>
    </xf>
    <xf numFmtId="2" fontId="3" fillId="5" borderId="11" xfId="1" applyNumberFormat="1" applyFont="1" applyFill="1" applyBorder="1" applyAlignment="1">
      <alignment horizontal="center" vertical="center"/>
    </xf>
    <xf numFmtId="0" fontId="2" fillId="3" borderId="24" xfId="3" applyFont="1" applyFill="1" applyBorder="1" applyAlignment="1">
      <alignment vertical="center"/>
    </xf>
    <xf numFmtId="0" fontId="2" fillId="3" borderId="14" xfId="3" applyFont="1" applyFill="1" applyBorder="1" applyAlignment="1">
      <alignment vertical="center"/>
    </xf>
    <xf numFmtId="0" fontId="2" fillId="0" borderId="15" xfId="3" applyFont="1" applyBorder="1" applyAlignment="1">
      <alignment horizontal="center" vertical="center"/>
    </xf>
    <xf numFmtId="0" fontId="1" fillId="0" borderId="0" xfId="1" applyBorder="1"/>
    <xf numFmtId="0" fontId="1" fillId="5" borderId="0" xfId="1" applyFill="1" applyBorder="1"/>
    <xf numFmtId="0" fontId="0" fillId="0" borderId="0" xfId="0" applyBorder="1"/>
    <xf numFmtId="0" fontId="1" fillId="0" borderId="4" xfId="3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66" fontId="2" fillId="0" borderId="4" xfId="3" applyNumberFormat="1" applyFont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0" fillId="5" borderId="0" xfId="0" applyFill="1" applyBorder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2" fontId="3" fillId="0" borderId="13" xfId="1" applyNumberFormat="1" applyFont="1" applyFill="1" applyBorder="1" applyAlignment="1">
      <alignment horizontal="center" vertical="center"/>
    </xf>
    <xf numFmtId="2" fontId="3" fillId="5" borderId="13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3" applyBorder="1"/>
    <xf numFmtId="0" fontId="9" fillId="0" borderId="0" xfId="0" applyFont="1" applyBorder="1"/>
    <xf numFmtId="0" fontId="1" fillId="0" borderId="0" xfId="3" applyFont="1" applyBorder="1"/>
    <xf numFmtId="0" fontId="7" fillId="0" borderId="0" xfId="0" applyFont="1" applyBorder="1"/>
    <xf numFmtId="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0" fontId="2" fillId="0" borderId="4" xfId="3" applyFont="1" applyBorder="1" applyAlignment="1">
      <alignment horizontal="center" vertical="center" wrapText="1"/>
    </xf>
    <xf numFmtId="0" fontId="2" fillId="3" borderId="4" xfId="3" applyFont="1" applyFill="1" applyBorder="1" applyAlignment="1">
      <alignment vertical="center"/>
    </xf>
    <xf numFmtId="0" fontId="2" fillId="0" borderId="26" xfId="3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1" fillId="0" borderId="0" xfId="1" applyFill="1" applyBorder="1"/>
    <xf numFmtId="0" fontId="1" fillId="0" borderId="17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1" fillId="0" borderId="0" xfId="1" applyBorder="1" applyAlignment="1">
      <alignment wrapText="1"/>
    </xf>
    <xf numFmtId="0" fontId="3" fillId="0" borderId="0" xfId="1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1" fillId="0" borderId="2" xfId="1" applyFont="1" applyFill="1" applyBorder="1" applyAlignment="1">
      <alignment vertical="center" wrapText="1"/>
    </xf>
    <xf numFmtId="0" fontId="1" fillId="0" borderId="10" xfId="1" applyFont="1" applyFill="1" applyBorder="1" applyAlignment="1">
      <alignment horizontal="center" vertical="center"/>
    </xf>
    <xf numFmtId="2" fontId="3" fillId="0" borderId="10" xfId="1" applyNumberFormat="1" applyFont="1" applyFill="1" applyBorder="1" applyAlignment="1">
      <alignment horizontal="center" vertical="center"/>
    </xf>
    <xf numFmtId="2" fontId="3" fillId="5" borderId="10" xfId="1" applyNumberFormat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wrapText="1"/>
    </xf>
    <xf numFmtId="2" fontId="1" fillId="5" borderId="11" xfId="1" applyNumberFormat="1" applyFont="1" applyFill="1" applyBorder="1" applyAlignment="1">
      <alignment horizontal="center" vertical="center"/>
    </xf>
    <xf numFmtId="2" fontId="1" fillId="5" borderId="2" xfId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44" fontId="2" fillId="0" borderId="20" xfId="5" applyFont="1" applyBorder="1" applyAlignment="1">
      <alignment horizontal="center" vertical="center"/>
    </xf>
    <xf numFmtId="44" fontId="1" fillId="0" borderId="18" xfId="5" applyFont="1" applyFill="1" applyBorder="1" applyAlignment="1">
      <alignment vertical="center"/>
    </xf>
    <xf numFmtId="44" fontId="1" fillId="6" borderId="18" xfId="5" applyFont="1" applyFill="1" applyBorder="1" applyAlignment="1">
      <alignment vertical="center"/>
    </xf>
    <xf numFmtId="44" fontId="1" fillId="0" borderId="0" xfId="5" applyFont="1" applyBorder="1" applyAlignment="1">
      <alignment vertical="center"/>
    </xf>
    <xf numFmtId="44" fontId="3" fillId="0" borderId="0" xfId="5" applyFont="1" applyBorder="1" applyAlignment="1">
      <alignment vertical="center"/>
    </xf>
    <xf numFmtId="44" fontId="0" fillId="0" borderId="0" xfId="5" applyFont="1" applyBorder="1"/>
    <xf numFmtId="164" fontId="2" fillId="0" borderId="0" xfId="3" applyNumberFormat="1" applyFont="1" applyBorder="1" applyAlignment="1">
      <alignment vertical="center"/>
    </xf>
    <xf numFmtId="164" fontId="11" fillId="0" borderId="0" xfId="0" applyNumberFormat="1" applyFont="1" applyBorder="1"/>
    <xf numFmtId="0" fontId="2" fillId="0" borderId="16" xfId="3" applyFont="1" applyBorder="1" applyAlignment="1">
      <alignment horizontal="center" vertical="center" wrapText="1"/>
    </xf>
    <xf numFmtId="0" fontId="1" fillId="0" borderId="4" xfId="3" applyFont="1" applyBorder="1" applyAlignment="1">
      <alignment vertical="center" wrapText="1"/>
    </xf>
    <xf numFmtId="0" fontId="1" fillId="0" borderId="4" xfId="3" applyFont="1" applyFill="1" applyBorder="1" applyAlignment="1">
      <alignment vertical="center" wrapText="1"/>
    </xf>
    <xf numFmtId="0" fontId="1" fillId="0" borderId="5" xfId="3" applyFont="1" applyFill="1" applyBorder="1" applyAlignment="1">
      <alignment vertical="center" wrapText="1"/>
    </xf>
    <xf numFmtId="0" fontId="1" fillId="0" borderId="5" xfId="3" applyFont="1" applyBorder="1" applyAlignment="1">
      <alignment vertical="center" wrapText="1"/>
    </xf>
    <xf numFmtId="0" fontId="1" fillId="0" borderId="0" xfId="3" applyFont="1" applyBorder="1" applyAlignment="1">
      <alignment wrapText="1"/>
    </xf>
    <xf numFmtId="0" fontId="3" fillId="0" borderId="0" xfId="3" applyBorder="1" applyAlignment="1">
      <alignment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11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21" xfId="1" applyNumberFormat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0" fontId="1" fillId="0" borderId="28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left" vertical="center" wrapText="1"/>
    </xf>
    <xf numFmtId="0" fontId="3" fillId="0" borderId="11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21" xfId="1" applyFont="1" applyFill="1" applyBorder="1" applyAlignment="1">
      <alignment vertical="center" wrapText="1"/>
    </xf>
    <xf numFmtId="0" fontId="1" fillId="0" borderId="11" xfId="1" applyFont="1" applyFill="1" applyBorder="1" applyAlignment="1">
      <alignment vertical="center" wrapText="1"/>
    </xf>
    <xf numFmtId="0" fontId="1" fillId="0" borderId="1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44" fontId="3" fillId="0" borderId="13" xfId="5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center" vertical="center" wrapText="1"/>
    </xf>
    <xf numFmtId="44" fontId="3" fillId="0" borderId="2" xfId="5" applyFont="1" applyFill="1" applyBorder="1" applyAlignment="1">
      <alignment vertical="center"/>
    </xf>
    <xf numFmtId="44" fontId="1" fillId="0" borderId="0" xfId="5" applyFont="1" applyFill="1" applyBorder="1"/>
    <xf numFmtId="44" fontId="3" fillId="0" borderId="11" xfId="5" applyFont="1" applyFill="1" applyBorder="1" applyAlignment="1">
      <alignment horizontal="right" vertical="center"/>
    </xf>
    <xf numFmtId="44" fontId="3" fillId="0" borderId="0" xfId="5" applyFont="1" applyFill="1" applyBorder="1" applyAlignment="1">
      <alignment vertical="center"/>
    </xf>
    <xf numFmtId="44" fontId="0" fillId="0" borderId="0" xfId="5" applyFont="1" applyFill="1" applyBorder="1"/>
    <xf numFmtId="0" fontId="1" fillId="0" borderId="23" xfId="3" applyFont="1" applyBorder="1" applyAlignment="1">
      <alignment horizontal="center" vertical="center"/>
    </xf>
    <xf numFmtId="44" fontId="1" fillId="6" borderId="7" xfId="5" applyFont="1" applyFill="1" applyBorder="1" applyAlignment="1">
      <alignment vertical="center"/>
    </xf>
    <xf numFmtId="44" fontId="3" fillId="7" borderId="2" xfId="5" applyFont="1" applyFill="1" applyBorder="1" applyAlignment="1">
      <alignment horizontal="right" vertical="center"/>
    </xf>
    <xf numFmtId="44" fontId="1" fillId="7" borderId="2" xfId="5" applyFont="1" applyFill="1" applyBorder="1" applyAlignment="1">
      <alignment horizontal="right" vertical="center"/>
    </xf>
    <xf numFmtId="44" fontId="3" fillId="8" borderId="2" xfId="5" applyFont="1" applyFill="1" applyBorder="1" applyAlignment="1">
      <alignment horizontal="right" vertical="center"/>
    </xf>
    <xf numFmtId="0" fontId="1" fillId="0" borderId="6" xfId="3" applyFont="1" applyFill="1" applyBorder="1" applyAlignment="1">
      <alignment vertical="center" wrapText="1"/>
    </xf>
    <xf numFmtId="0" fontId="1" fillId="0" borderId="25" xfId="3" applyFont="1" applyFill="1" applyBorder="1" applyAlignment="1">
      <alignment horizontal="center" vertical="center"/>
    </xf>
    <xf numFmtId="0" fontId="1" fillId="0" borderId="11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49" fontId="2" fillId="0" borderId="4" xfId="3" applyNumberFormat="1" applyFont="1" applyBorder="1" applyAlignment="1">
      <alignment horizontal="center" vertical="center" wrapText="1"/>
    </xf>
    <xf numFmtId="44" fontId="1" fillId="6" borderId="22" xfId="5" applyFont="1" applyFill="1" applyBorder="1" applyAlignment="1">
      <alignment vertical="center"/>
    </xf>
    <xf numFmtId="44" fontId="1" fillId="0" borderId="22" xfId="5" applyFont="1" applyFill="1" applyBorder="1" applyAlignment="1">
      <alignment vertical="center"/>
    </xf>
    <xf numFmtId="44" fontId="3" fillId="4" borderId="11" xfId="5" applyFont="1" applyFill="1" applyBorder="1" applyAlignment="1">
      <alignment horizontal="right" vertical="center"/>
    </xf>
    <xf numFmtId="44" fontId="3" fillId="4" borderId="2" xfId="5" applyFont="1" applyFill="1" applyBorder="1" applyAlignment="1">
      <alignment horizontal="right" vertical="center"/>
    </xf>
    <xf numFmtId="0" fontId="1" fillId="0" borderId="4" xfId="3" applyFont="1" applyBorder="1" applyAlignment="1">
      <alignment horizontal="center" vertical="center"/>
    </xf>
    <xf numFmtId="49" fontId="1" fillId="0" borderId="4" xfId="3" applyNumberFormat="1" applyFont="1" applyFill="1" applyBorder="1" applyAlignment="1">
      <alignment horizontal="center" vertical="center"/>
    </xf>
    <xf numFmtId="0" fontId="1" fillId="0" borderId="4" xfId="3" applyFont="1" applyFill="1" applyBorder="1" applyAlignment="1">
      <alignment horizontal="left" vertical="center"/>
    </xf>
    <xf numFmtId="44" fontId="3" fillId="7" borderId="10" xfId="5" applyFont="1" applyFill="1" applyBorder="1" applyAlignment="1">
      <alignment horizontal="right" vertical="center"/>
    </xf>
    <xf numFmtId="44" fontId="3" fillId="7" borderId="21" xfId="5" applyFont="1" applyFill="1" applyBorder="1" applyAlignment="1">
      <alignment horizontal="right" vertical="center"/>
    </xf>
    <xf numFmtId="0" fontId="1" fillId="0" borderId="28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3" applyFont="1" applyBorder="1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4" xfId="3" applyFont="1" applyBorder="1" applyAlignment="1">
      <alignment horizontal="center" vertical="center"/>
    </xf>
    <xf numFmtId="44" fontId="1" fillId="0" borderId="5" xfId="4" applyFont="1" applyFill="1" applyBorder="1" applyAlignment="1">
      <alignment horizontal="center" vertical="center"/>
    </xf>
    <xf numFmtId="9" fontId="3" fillId="0" borderId="2" xfId="6" applyFont="1" applyFill="1" applyBorder="1" applyAlignment="1">
      <alignment horizontal="center" vertical="center"/>
    </xf>
    <xf numFmtId="44" fontId="3" fillId="4" borderId="2" xfId="5" applyFont="1" applyFill="1" applyBorder="1" applyAlignment="1">
      <alignment vertical="center"/>
    </xf>
    <xf numFmtId="164" fontId="1" fillId="0" borderId="4" xfId="3" applyNumberFormat="1" applyFont="1" applyFill="1" applyBorder="1" applyAlignment="1">
      <alignment horizontal="right" vertical="center"/>
    </xf>
    <xf numFmtId="0" fontId="1" fillId="0" borderId="21" xfId="1" applyFont="1" applyFill="1" applyBorder="1" applyAlignment="1">
      <alignment vertical="center" wrapText="1"/>
    </xf>
    <xf numFmtId="44" fontId="3" fillId="0" borderId="2" xfId="5" applyFont="1" applyFill="1" applyBorder="1" applyAlignment="1">
      <alignment horizontal="center" vertical="center"/>
    </xf>
    <xf numFmtId="44" fontId="3" fillId="8" borderId="2" xfId="5" applyFont="1" applyFill="1" applyBorder="1" applyAlignment="1">
      <alignment vertical="center"/>
    </xf>
    <xf numFmtId="0" fontId="1" fillId="0" borderId="4" xfId="3" applyFont="1" applyFill="1" applyBorder="1" applyAlignment="1">
      <alignment horizontal="center" vertical="center" wrapText="1"/>
    </xf>
    <xf numFmtId="0" fontId="1" fillId="0" borderId="4" xfId="8" applyFont="1" applyFill="1" applyBorder="1" applyAlignment="1">
      <alignment horizontal="center" vertical="center"/>
    </xf>
    <xf numFmtId="0" fontId="0" fillId="0" borderId="0" xfId="0" applyFill="1" applyBorder="1"/>
    <xf numFmtId="0" fontId="2" fillId="3" borderId="24" xfId="3" applyFont="1" applyFill="1" applyBorder="1" applyAlignment="1">
      <alignment vertical="center" wrapText="1"/>
    </xf>
    <xf numFmtId="0" fontId="2" fillId="3" borderId="4" xfId="3" applyFont="1" applyFill="1" applyBorder="1" applyAlignment="1">
      <alignment horizontal="left" vertical="center"/>
    </xf>
    <xf numFmtId="0" fontId="2" fillId="3" borderId="24" xfId="3" applyFont="1" applyFill="1" applyBorder="1" applyAlignment="1">
      <alignment horizontal="right" vertical="center"/>
    </xf>
    <xf numFmtId="0" fontId="12" fillId="0" borderId="4" xfId="3" applyFont="1" applyFill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44" fontId="2" fillId="0" borderId="4" xfId="4" applyFont="1" applyBorder="1" applyAlignment="1">
      <alignment horizontal="center" vertical="center" wrapText="1"/>
    </xf>
    <xf numFmtId="0" fontId="1" fillId="0" borderId="4" xfId="13" applyFont="1" applyBorder="1" applyAlignment="1">
      <alignment horizontal="center" vertical="center"/>
    </xf>
    <xf numFmtId="0" fontId="1" fillId="0" borderId="4" xfId="13" applyFont="1" applyBorder="1" applyAlignment="1">
      <alignment horizontal="center" vertical="center" wrapText="1"/>
    </xf>
    <xf numFmtId="0" fontId="1" fillId="0" borderId="4" xfId="13" applyFont="1" applyFill="1" applyBorder="1" applyAlignment="1">
      <alignment horizontal="center" vertical="center"/>
    </xf>
    <xf numFmtId="0" fontId="1" fillId="0" borderId="4" xfId="13" applyFont="1" applyFill="1" applyBorder="1" applyAlignment="1">
      <alignment horizontal="center" vertical="center" wrapText="1"/>
    </xf>
    <xf numFmtId="0" fontId="12" fillId="0" borderId="4" xfId="13" applyFont="1" applyFill="1" applyBorder="1" applyAlignment="1">
      <alignment horizontal="center" vertical="center"/>
    </xf>
    <xf numFmtId="44" fontId="12" fillId="0" borderId="5" xfId="4" applyFont="1" applyFill="1" applyBorder="1" applyAlignment="1">
      <alignment horizontal="center" vertical="center"/>
    </xf>
    <xf numFmtId="44" fontId="3" fillId="8" borderId="11" xfId="5" applyFont="1" applyFill="1" applyBorder="1" applyAlignment="1">
      <alignment horizontal="right" vertical="center"/>
    </xf>
    <xf numFmtId="44" fontId="7" fillId="0" borderId="0" xfId="5" applyFont="1" applyBorder="1"/>
    <xf numFmtId="0" fontId="1" fillId="0" borderId="24" xfId="3" applyFont="1" applyFill="1" applyBorder="1" applyAlignment="1">
      <alignment horizontal="center" vertical="center"/>
    </xf>
    <xf numFmtId="0" fontId="1" fillId="0" borderId="4" xfId="3" applyFont="1" applyBorder="1" applyAlignment="1">
      <alignment vertical="center"/>
    </xf>
    <xf numFmtId="0" fontId="1" fillId="0" borderId="4" xfId="3" applyFont="1" applyFill="1" applyBorder="1" applyAlignment="1">
      <alignment vertical="center"/>
    </xf>
    <xf numFmtId="0" fontId="1" fillId="0" borderId="5" xfId="3" applyFont="1" applyFill="1" applyBorder="1" applyAlignment="1">
      <alignment vertical="center"/>
    </xf>
    <xf numFmtId="0" fontId="1" fillId="0" borderId="5" xfId="3" applyFont="1" applyBorder="1" applyAlignment="1">
      <alignment vertical="center"/>
    </xf>
    <xf numFmtId="0" fontId="17" fillId="0" borderId="0" xfId="0" applyFont="1" applyBorder="1"/>
    <xf numFmtId="44" fontId="1" fillId="9" borderId="2" xfId="5" applyFont="1" applyFill="1" applyBorder="1" applyAlignment="1">
      <alignment horizontal="right" vertical="center"/>
    </xf>
    <xf numFmtId="44" fontId="8" fillId="0" borderId="0" xfId="5" applyFont="1" applyFill="1" applyBorder="1" applyAlignment="1">
      <alignment vertical="center"/>
    </xf>
    <xf numFmtId="44" fontId="3" fillId="7" borderId="8" xfId="5" applyFont="1" applyFill="1" applyBorder="1" applyAlignment="1">
      <alignment horizontal="right" vertical="center"/>
    </xf>
    <xf numFmtId="0" fontId="8" fillId="0" borderId="29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 wrapText="1"/>
    </xf>
    <xf numFmtId="0" fontId="3" fillId="0" borderId="8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0" fillId="0" borderId="0" xfId="0" applyBorder="1"/>
    <xf numFmtId="0" fontId="1" fillId="0" borderId="2" xfId="1" applyFont="1" applyFill="1" applyBorder="1" applyAlignment="1">
      <alignment vertical="center" wrapText="1"/>
    </xf>
    <xf numFmtId="2" fontId="8" fillId="5" borderId="11" xfId="1" applyNumberFormat="1" applyFont="1" applyFill="1" applyBorder="1" applyAlignment="1">
      <alignment horizontal="center" vertical="center"/>
    </xf>
    <xf numFmtId="2" fontId="8" fillId="5" borderId="2" xfId="1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/>
    </xf>
    <xf numFmtId="44" fontId="3" fillId="9" borderId="2" xfId="5" applyFont="1" applyFill="1" applyBorder="1" applyAlignment="1">
      <alignment horizontal="right" vertical="center"/>
    </xf>
    <xf numFmtId="44" fontId="3" fillId="0" borderId="10" xfId="5" applyFont="1" applyFill="1" applyBorder="1" applyAlignment="1">
      <alignment horizontal="right" vertical="center"/>
    </xf>
    <xf numFmtId="0" fontId="2" fillId="0" borderId="0" xfId="3" applyFont="1" applyFill="1" applyBorder="1" applyAlignment="1">
      <alignment horizontal="left" vertical="center"/>
    </xf>
    <xf numFmtId="44" fontId="2" fillId="0" borderId="0" xfId="4" applyFont="1" applyFill="1" applyBorder="1" applyAlignment="1">
      <alignment horizontal="right" vertical="center"/>
    </xf>
    <xf numFmtId="0" fontId="2" fillId="0" borderId="0" xfId="3" applyFont="1" applyFill="1" applyBorder="1" applyAlignment="1">
      <alignment vertical="center"/>
    </xf>
    <xf numFmtId="0" fontId="3" fillId="0" borderId="0" xfId="3" applyFill="1" applyBorder="1"/>
    <xf numFmtId="0" fontId="3" fillId="0" borderId="0" xfId="3" applyFill="1" applyBorder="1" applyAlignment="1">
      <alignment wrapText="1"/>
    </xf>
    <xf numFmtId="0" fontId="3" fillId="0" borderId="0" xfId="3" applyFill="1" applyBorder="1" applyAlignment="1">
      <alignment horizontal="center" vertical="center"/>
    </xf>
    <xf numFmtId="44" fontId="4" fillId="0" borderId="0" xfId="5" applyFont="1" applyFill="1" applyBorder="1" applyAlignment="1">
      <alignment horizontal="right"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 wrapText="1"/>
    </xf>
    <xf numFmtId="44" fontId="2" fillId="0" borderId="0" xfId="5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1" fillId="0" borderId="0" xfId="3" applyFont="1" applyFill="1" applyBorder="1" applyAlignment="1">
      <alignment vertical="center" wrapText="1"/>
    </xf>
    <xf numFmtId="0" fontId="1" fillId="0" borderId="0" xfId="3" applyFont="1" applyFill="1" applyBorder="1" applyAlignment="1">
      <alignment horizontal="center" vertical="center" wrapText="1"/>
    </xf>
    <xf numFmtId="44" fontId="5" fillId="0" borderId="0" xfId="5" applyFont="1" applyFill="1" applyBorder="1" applyAlignment="1">
      <alignment horizontal="right" vertical="center" wrapText="1"/>
    </xf>
    <xf numFmtId="165" fontId="3" fillId="0" borderId="0" xfId="3" applyNumberFormat="1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vertical="center" wrapText="1"/>
    </xf>
    <xf numFmtId="44" fontId="3" fillId="0" borderId="0" xfId="5" applyFont="1" applyFill="1" applyBorder="1" applyAlignment="1">
      <alignment horizontal="right" vertical="center" wrapText="1"/>
    </xf>
    <xf numFmtId="0" fontId="4" fillId="0" borderId="0" xfId="3" applyFont="1" applyFill="1" applyBorder="1" applyAlignment="1">
      <alignment horizontal="center" vertical="center" wrapText="1"/>
    </xf>
    <xf numFmtId="44" fontId="4" fillId="0" borderId="0" xfId="5" applyFont="1" applyFill="1" applyBorder="1" applyAlignment="1">
      <alignment horizontal="right" vertical="center" wrapText="1"/>
    </xf>
    <xf numFmtId="164" fontId="4" fillId="0" borderId="0" xfId="3" applyNumberFormat="1" applyFont="1" applyFill="1" applyBorder="1" applyAlignment="1">
      <alignment horizontal="right" vertical="center" wrapText="1"/>
    </xf>
    <xf numFmtId="44" fontId="4" fillId="0" borderId="0" xfId="4" applyFont="1" applyFill="1" applyBorder="1" applyAlignment="1">
      <alignment horizontal="right" vertical="center"/>
    </xf>
    <xf numFmtId="44" fontId="8" fillId="0" borderId="29" xfId="5" applyFont="1" applyFill="1" applyBorder="1" applyAlignment="1">
      <alignment vertical="center" wrapText="1"/>
    </xf>
    <xf numFmtId="44" fontId="18" fillId="9" borderId="4" xfId="0" applyNumberFormat="1" applyFont="1" applyFill="1" applyBorder="1" applyAlignment="1">
      <alignment horizontal="left" vertical="center"/>
    </xf>
    <xf numFmtId="0" fontId="9" fillId="0" borderId="0" xfId="0" applyFont="1" applyBorder="1"/>
    <xf numFmtId="0" fontId="18" fillId="4" borderId="4" xfId="0" applyFont="1" applyFill="1" applyBorder="1" applyAlignment="1">
      <alignment vertical="center"/>
    </xf>
    <xf numFmtId="0" fontId="18" fillId="8" borderId="4" xfId="0" applyFont="1" applyFill="1" applyBorder="1" applyAlignment="1">
      <alignment vertical="center"/>
    </xf>
    <xf numFmtId="0" fontId="18" fillId="7" borderId="4" xfId="0" applyFont="1" applyFill="1" applyBorder="1" applyAlignment="1">
      <alignment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/>
    <xf numFmtId="0" fontId="1" fillId="0" borderId="2" xfId="1" applyFont="1" applyFill="1" applyBorder="1" applyAlignment="1">
      <alignment vertical="center" wrapText="1"/>
    </xf>
    <xf numFmtId="0" fontId="1" fillId="0" borderId="28" xfId="1" applyFont="1" applyFill="1" applyBorder="1" applyAlignment="1">
      <alignment vertical="center" wrapText="1"/>
    </xf>
    <xf numFmtId="44" fontId="1" fillId="0" borderId="2" xfId="5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44" fontId="1" fillId="8" borderId="28" xfId="5" applyFont="1" applyFill="1" applyBorder="1" applyAlignment="1">
      <alignment vertical="center" wrapText="1"/>
    </xf>
    <xf numFmtId="44" fontId="1" fillId="7" borderId="28" xfId="5" applyFont="1" applyFill="1" applyBorder="1" applyAlignment="1">
      <alignment vertical="center" wrapText="1"/>
    </xf>
    <xf numFmtId="44" fontId="1" fillId="7" borderId="2" xfId="5" applyFont="1" applyFill="1" applyBorder="1" applyAlignment="1">
      <alignment vertical="center" wrapText="1"/>
    </xf>
    <xf numFmtId="44" fontId="0" fillId="7" borderId="30" xfId="5" applyFont="1" applyFill="1" applyBorder="1"/>
    <xf numFmtId="0" fontId="0" fillId="0" borderId="0" xfId="0" applyBorder="1"/>
    <xf numFmtId="0" fontId="0" fillId="0" borderId="0" xfId="0" applyFill="1" applyBorder="1"/>
    <xf numFmtId="44" fontId="0" fillId="0" borderId="0" xfId="5" applyFont="1" applyFill="1" applyBorder="1"/>
    <xf numFmtId="167" fontId="0" fillId="0" borderId="0" xfId="6" applyNumberFormat="1" applyFont="1" applyFill="1" applyBorder="1"/>
    <xf numFmtId="8" fontId="0" fillId="0" borderId="0" xfId="0" applyNumberFormat="1" applyBorder="1"/>
    <xf numFmtId="44" fontId="3" fillId="0" borderId="21" xfId="5" applyFont="1" applyFill="1" applyBorder="1" applyAlignment="1">
      <alignment horizontal="right" vertical="center"/>
    </xf>
    <xf numFmtId="44" fontId="3" fillId="8" borderId="10" xfId="5" applyFont="1" applyFill="1" applyBorder="1" applyAlignment="1">
      <alignment horizontal="right" vertical="center"/>
    </xf>
    <xf numFmtId="44" fontId="3" fillId="4" borderId="28" xfId="5" applyFont="1" applyFill="1" applyBorder="1" applyAlignment="1">
      <alignment horizontal="right" vertical="center"/>
    </xf>
    <xf numFmtId="2" fontId="3" fillId="0" borderId="28" xfId="1" applyNumberFormat="1" applyFont="1" applyFill="1" applyBorder="1" applyAlignment="1">
      <alignment horizontal="center" vertical="center"/>
    </xf>
    <xf numFmtId="44" fontId="0" fillId="0" borderId="2" xfId="5" applyFont="1" applyFill="1" applyBorder="1"/>
    <xf numFmtId="0" fontId="1" fillId="0" borderId="9" xfId="1" applyFont="1" applyFill="1" applyBorder="1" applyAlignment="1">
      <alignment horizontal="center" vertical="center" wrapText="1"/>
    </xf>
    <xf numFmtId="44" fontId="1" fillId="7" borderId="21" xfId="5" applyFont="1" applyFill="1" applyBorder="1" applyAlignment="1">
      <alignment horizontal="right" vertical="center"/>
    </xf>
    <xf numFmtId="44" fontId="0" fillId="0" borderId="11" xfId="5" applyFont="1" applyFill="1" applyBorder="1"/>
    <xf numFmtId="44" fontId="0" fillId="0" borderId="24" xfId="5" applyFont="1" applyFill="1" applyBorder="1"/>
    <xf numFmtId="44" fontId="3" fillId="0" borderId="2" xfId="5" applyFont="1" applyFill="1" applyBorder="1" applyAlignment="1">
      <alignment horizontal="right" vertical="center"/>
    </xf>
    <xf numFmtId="44" fontId="2" fillId="0" borderId="2" xfId="5" applyFont="1" applyFill="1" applyBorder="1" applyAlignment="1">
      <alignment horizontal="center" vertical="center" wrapText="1"/>
    </xf>
    <xf numFmtId="44" fontId="1" fillId="0" borderId="2" xfId="5" applyFont="1" applyFill="1" applyBorder="1" applyAlignment="1">
      <alignment horizontal="right" vertical="center"/>
    </xf>
    <xf numFmtId="44" fontId="3" fillId="0" borderId="28" xfId="5" applyFont="1" applyFill="1" applyBorder="1" applyAlignment="1">
      <alignment horizontal="right" vertical="center"/>
    </xf>
    <xf numFmtId="44" fontId="18" fillId="0" borderId="0" xfId="0" applyNumberFormat="1" applyFont="1" applyFill="1" applyBorder="1" applyAlignment="1">
      <alignment vertical="center"/>
    </xf>
    <xf numFmtId="2" fontId="1" fillId="0" borderId="2" xfId="1" applyNumberFormat="1" applyFont="1" applyFill="1" applyBorder="1" applyAlignment="1">
      <alignment horizontal="center" vertical="center" wrapText="1"/>
    </xf>
    <xf numFmtId="44" fontId="13" fillId="0" borderId="2" xfId="5" applyFont="1" applyFill="1" applyBorder="1"/>
    <xf numFmtId="2" fontId="3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9" fillId="0" borderId="0" xfId="0" applyNumberFormat="1" applyFont="1" applyAlignment="1">
      <alignment wrapText="1"/>
    </xf>
    <xf numFmtId="0" fontId="19" fillId="0" borderId="0" xfId="0" applyFont="1"/>
    <xf numFmtId="0" fontId="1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/>
    <xf numFmtId="168" fontId="1" fillId="0" borderId="4" xfId="5" applyNumberFormat="1" applyFont="1" applyFill="1" applyBorder="1" applyAlignment="1">
      <alignment horizontal="center" vertical="center"/>
    </xf>
    <xf numFmtId="168" fontId="1" fillId="0" borderId="4" xfId="5" applyNumberFormat="1" applyFont="1" applyFill="1" applyBorder="1" applyAlignment="1">
      <alignment horizontal="right" vertical="center"/>
    </xf>
    <xf numFmtId="168" fontId="2" fillId="3" borderId="24" xfId="5" applyNumberFormat="1" applyFont="1" applyFill="1" applyBorder="1" applyAlignment="1">
      <alignment horizontal="right" vertical="center"/>
    </xf>
    <xf numFmtId="168" fontId="1" fillId="0" borderId="5" xfId="5" applyNumberFormat="1" applyFont="1" applyFill="1" applyBorder="1" applyAlignment="1">
      <alignment horizontal="center" vertical="center"/>
    </xf>
    <xf numFmtId="0" fontId="1" fillId="0" borderId="4" xfId="3" applyFont="1" applyBorder="1" applyAlignment="1">
      <alignment horizontal="center" vertical="center" wrapText="1"/>
    </xf>
    <xf numFmtId="0" fontId="1" fillId="0" borderId="0" xfId="3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center" wrapText="1"/>
    </xf>
    <xf numFmtId="0" fontId="1" fillId="0" borderId="0" xfId="3" applyFont="1" applyBorder="1" applyAlignment="1">
      <alignment horizontal="left" vertical="center"/>
    </xf>
    <xf numFmtId="49" fontId="1" fillId="0" borderId="0" xfId="3" applyNumberFormat="1" applyFont="1" applyBorder="1" applyAlignment="1">
      <alignment horizontal="left" vertical="center"/>
    </xf>
    <xf numFmtId="0" fontId="1" fillId="0" borderId="0" xfId="3" applyFont="1" applyFill="1" applyBorder="1" applyAlignment="1">
      <alignment horizontal="right"/>
    </xf>
    <xf numFmtId="0" fontId="1" fillId="0" borderId="0" xfId="3" applyFont="1" applyFill="1" applyBorder="1" applyAlignment="1">
      <alignment horizontal="left" vertical="center"/>
    </xf>
    <xf numFmtId="0" fontId="19" fillId="0" borderId="0" xfId="0" applyFont="1" applyBorder="1" applyAlignment="1">
      <alignment wrapText="1"/>
    </xf>
    <xf numFmtId="0" fontId="19" fillId="0" borderId="0" xfId="0" applyFont="1" applyBorder="1"/>
    <xf numFmtId="0" fontId="19" fillId="0" borderId="4" xfId="0" applyFont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19" fillId="0" borderId="0" xfId="0" applyFont="1" applyFill="1" applyBorder="1"/>
    <xf numFmtId="164" fontId="1" fillId="0" borderId="0" xfId="3" applyNumberFormat="1" applyFont="1" applyFill="1" applyBorder="1" applyAlignment="1">
      <alignment horizontal="left" vertical="center"/>
    </xf>
    <xf numFmtId="44" fontId="1" fillId="0" borderId="0" xfId="4" applyFont="1" applyFill="1" applyBorder="1" applyAlignment="1">
      <alignment horizontal="right" vertical="center"/>
    </xf>
    <xf numFmtId="164" fontId="1" fillId="0" borderId="0" xfId="3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/>
    </xf>
    <xf numFmtId="164" fontId="19" fillId="0" borderId="0" xfId="0" applyNumberFormat="1" applyFont="1" applyBorder="1"/>
    <xf numFmtId="0" fontId="2" fillId="3" borderId="4" xfId="3" applyFont="1" applyFill="1" applyBorder="1" applyAlignment="1">
      <alignment horizontal="center" vertical="center"/>
    </xf>
    <xf numFmtId="44" fontId="1" fillId="7" borderId="9" xfId="5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vertical="center" wrapText="1"/>
    </xf>
    <xf numFmtId="2" fontId="3" fillId="0" borderId="9" xfId="1" applyNumberFormat="1" applyFont="1" applyFill="1" applyBorder="1" applyAlignment="1">
      <alignment horizontal="center" vertical="center"/>
    </xf>
    <xf numFmtId="2" fontId="3" fillId="5" borderId="9" xfId="1" applyNumberFormat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/>
    </xf>
    <xf numFmtId="44" fontId="3" fillId="7" borderId="9" xfId="5" applyFont="1" applyFill="1" applyBorder="1" applyAlignment="1">
      <alignment horizontal="right" vertical="center"/>
    </xf>
    <xf numFmtId="44" fontId="1" fillId="7" borderId="10" xfId="5" applyFont="1" applyFill="1" applyBorder="1" applyAlignment="1">
      <alignment horizontal="right" vertical="center"/>
    </xf>
    <xf numFmtId="2" fontId="1" fillId="5" borderId="9" xfId="1" applyNumberFormat="1" applyFont="1" applyFill="1" applyBorder="1" applyAlignment="1">
      <alignment horizontal="center" vertical="center"/>
    </xf>
    <xf numFmtId="44" fontId="3" fillId="7" borderId="28" xfId="5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/>
    </xf>
    <xf numFmtId="2" fontId="1" fillId="5" borderId="28" xfId="1" applyNumberFormat="1" applyFont="1" applyFill="1" applyBorder="1" applyAlignment="1">
      <alignment horizontal="center" vertical="center"/>
    </xf>
    <xf numFmtId="0" fontId="1" fillId="0" borderId="27" xfId="3" applyFont="1" applyBorder="1"/>
    <xf numFmtId="44" fontId="0" fillId="0" borderId="0" xfId="0" applyNumberFormat="1" applyFill="1" applyBorder="1"/>
    <xf numFmtId="0" fontId="2" fillId="0" borderId="4" xfId="3" applyFont="1" applyFill="1" applyBorder="1" applyAlignment="1">
      <alignment horizontal="center" vertical="center" wrapText="1"/>
    </xf>
    <xf numFmtId="164" fontId="3" fillId="7" borderId="2" xfId="5" applyNumberFormat="1" applyFont="1" applyFill="1" applyBorder="1" applyAlignment="1">
      <alignment horizontal="right" vertical="center"/>
    </xf>
    <xf numFmtId="164" fontId="3" fillId="7" borderId="10" xfId="5" applyNumberFormat="1" applyFont="1" applyFill="1" applyBorder="1" applyAlignment="1">
      <alignment horizontal="right" vertical="center"/>
    </xf>
    <xf numFmtId="164" fontId="1" fillId="7" borderId="28" xfId="5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/>
    </xf>
    <xf numFmtId="0" fontId="19" fillId="0" borderId="31" xfId="0" applyFont="1" applyBorder="1"/>
    <xf numFmtId="0" fontId="19" fillId="0" borderId="31" xfId="0" applyFont="1" applyFill="1" applyBorder="1"/>
    <xf numFmtId="0" fontId="19" fillId="0" borderId="32" xfId="0" applyFont="1" applyFill="1" applyBorder="1"/>
    <xf numFmtId="0" fontId="2" fillId="0" borderId="4" xfId="3" applyFont="1" applyFill="1" applyBorder="1" applyAlignment="1">
      <alignment horizontal="center" vertical="center"/>
    </xf>
    <xf numFmtId="44" fontId="7" fillId="0" borderId="0" xfId="0" applyNumberFormat="1" applyFont="1" applyBorder="1"/>
    <xf numFmtId="8" fontId="1" fillId="7" borderId="10" xfId="5" applyNumberFormat="1" applyFont="1" applyFill="1" applyBorder="1" applyAlignment="1">
      <alignment horizontal="right" vertical="center"/>
    </xf>
    <xf numFmtId="2" fontId="1" fillId="0" borderId="9" xfId="1" applyNumberFormat="1" applyFont="1" applyFill="1" applyBorder="1" applyAlignment="1">
      <alignment horizontal="center" vertical="center"/>
    </xf>
    <xf numFmtId="0" fontId="1" fillId="0" borderId="9" xfId="1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8" fontId="1" fillId="7" borderId="9" xfId="5" applyNumberFormat="1" applyFont="1" applyFill="1" applyBorder="1" applyAlignment="1">
      <alignment horizontal="right" vertical="center"/>
    </xf>
    <xf numFmtId="2" fontId="2" fillId="0" borderId="1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/>
    </xf>
    <xf numFmtId="2" fontId="1" fillId="0" borderId="2" xfId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2" fontId="1" fillId="0" borderId="21" xfId="1" applyNumberFormat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2" fontId="1" fillId="5" borderId="2" xfId="1" applyNumberFormat="1" applyFont="1" applyFill="1" applyBorder="1" applyAlignment="1">
      <alignment horizontal="center" vertical="center"/>
    </xf>
    <xf numFmtId="2" fontId="1" fillId="5" borderId="21" xfId="1" applyNumberFormat="1" applyFont="1" applyFill="1" applyBorder="1" applyAlignment="1">
      <alignment horizontal="center" vertical="center"/>
    </xf>
    <xf numFmtId="2" fontId="1" fillId="5" borderId="1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2" fontId="1" fillId="0" borderId="13" xfId="1" applyNumberFormat="1" applyFont="1" applyFill="1" applyBorder="1" applyAlignment="1">
      <alignment horizontal="center" vertical="center"/>
    </xf>
    <xf numFmtId="2" fontId="1" fillId="5" borderId="13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1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vertical="center" wrapText="1"/>
    </xf>
    <xf numFmtId="0" fontId="1" fillId="0" borderId="10" xfId="1" applyFont="1" applyFill="1" applyBorder="1" applyAlignment="1">
      <alignment horizontal="center" vertical="center"/>
    </xf>
    <xf numFmtId="2" fontId="1" fillId="0" borderId="10" xfId="1" applyNumberFormat="1" applyFont="1" applyFill="1" applyBorder="1" applyAlignment="1">
      <alignment horizontal="center" vertical="center"/>
    </xf>
    <xf numFmtId="2" fontId="1" fillId="5" borderId="10" xfId="1" applyNumberFormat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11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21" xfId="1" applyNumberFormat="1" applyFont="1" applyFill="1" applyBorder="1" applyAlignment="1">
      <alignment horizontal="center" vertical="center" wrapText="1"/>
    </xf>
    <xf numFmtId="0" fontId="1" fillId="0" borderId="10" xfId="1" applyNumberFormat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left" vertical="center" wrapText="1"/>
    </xf>
    <xf numFmtId="0" fontId="1" fillId="0" borderId="11" xfId="1" applyFont="1" applyFill="1" applyBorder="1" applyAlignment="1">
      <alignment vertical="center" wrapText="1"/>
    </xf>
    <xf numFmtId="0" fontId="1" fillId="0" borderId="21" xfId="1" applyFont="1" applyFill="1" applyBorder="1" applyAlignment="1">
      <alignment vertical="center" wrapText="1"/>
    </xf>
    <xf numFmtId="44" fontId="1" fillId="0" borderId="13" xfId="5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center" vertical="center" wrapText="1"/>
    </xf>
    <xf numFmtId="44" fontId="1" fillId="0" borderId="0" xfId="5" applyFont="1" applyFill="1" applyBorder="1" applyAlignment="1">
      <alignment vertical="center"/>
    </xf>
    <xf numFmtId="44" fontId="1" fillId="7" borderId="2" xfId="5" applyFont="1" applyFill="1" applyBorder="1" applyAlignment="1">
      <alignment horizontal="right" vertical="center"/>
    </xf>
    <xf numFmtId="44" fontId="1" fillId="8" borderId="2" xfId="5" applyFont="1" applyFill="1" applyBorder="1" applyAlignment="1">
      <alignment horizontal="right" vertical="center"/>
    </xf>
    <xf numFmtId="44" fontId="1" fillId="4" borderId="11" xfId="5" applyFont="1" applyFill="1" applyBorder="1" applyAlignment="1">
      <alignment horizontal="right" vertical="center"/>
    </xf>
    <xf numFmtId="44" fontId="1" fillId="4" borderId="2" xfId="5" applyFont="1" applyFill="1" applyBorder="1" applyAlignment="1">
      <alignment horizontal="right" vertical="center"/>
    </xf>
    <xf numFmtId="44" fontId="1" fillId="7" borderId="21" xfId="5" applyFont="1" applyFill="1" applyBorder="1" applyAlignment="1">
      <alignment horizontal="right" vertical="center"/>
    </xf>
    <xf numFmtId="0" fontId="1" fillId="0" borderId="28" xfId="1" applyFont="1" applyFill="1" applyBorder="1" applyAlignment="1">
      <alignment vertical="center" wrapText="1"/>
    </xf>
    <xf numFmtId="44" fontId="0" fillId="0" borderId="0" xfId="0" applyNumberFormat="1" applyBorder="1"/>
    <xf numFmtId="44" fontId="7" fillId="0" borderId="0" xfId="0" applyNumberFormat="1" applyFont="1" applyBorder="1"/>
    <xf numFmtId="44" fontId="8" fillId="0" borderId="0" xfId="5" applyFont="1" applyFill="1" applyBorder="1" applyAlignment="1">
      <alignment vertical="center"/>
    </xf>
    <xf numFmtId="0" fontId="1" fillId="0" borderId="9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2" fillId="0" borderId="22" xfId="1" applyFont="1" applyFill="1" applyBorder="1" applyAlignment="1">
      <alignment horizontal="left" vertical="center" wrapText="1"/>
    </xf>
    <xf numFmtId="44" fontId="3" fillId="7" borderId="10" xfId="5" applyFont="1" applyFill="1" applyBorder="1" applyAlignment="1">
      <alignment horizontal="center" vertical="center"/>
    </xf>
    <xf numFmtId="44" fontId="3" fillId="7" borderId="9" xfId="5" applyFont="1" applyFill="1" applyBorder="1" applyAlignment="1">
      <alignment horizontal="center" vertical="center"/>
    </xf>
    <xf numFmtId="44" fontId="3" fillId="7" borderId="28" xfId="5" applyFont="1" applyFill="1" applyBorder="1" applyAlignment="1">
      <alignment horizontal="center" vertical="center"/>
    </xf>
    <xf numFmtId="44" fontId="2" fillId="0" borderId="12" xfId="5" applyFont="1" applyFill="1" applyBorder="1" applyAlignment="1">
      <alignment horizontal="center" vertical="center" wrapText="1"/>
    </xf>
    <xf numFmtId="44" fontId="2" fillId="0" borderId="13" xfId="5" applyFont="1" applyFill="1" applyBorder="1" applyAlignment="1">
      <alignment horizontal="center" vertical="center" wrapText="1"/>
    </xf>
    <xf numFmtId="44" fontId="2" fillId="0" borderId="3" xfId="5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 wrapText="1"/>
    </xf>
    <xf numFmtId="0" fontId="2" fillId="2" borderId="19" xfId="3" applyFont="1" applyFill="1" applyBorder="1" applyAlignment="1">
      <alignment horizontal="center" vertical="center"/>
    </xf>
    <xf numFmtId="0" fontId="2" fillId="2" borderId="24" xfId="3" applyFont="1" applyFill="1" applyBorder="1" applyAlignment="1">
      <alignment horizontal="center" vertical="center"/>
    </xf>
    <xf numFmtId="0" fontId="2" fillId="2" borderId="22" xfId="3" applyFont="1" applyFill="1" applyBorder="1" applyAlignment="1">
      <alignment horizontal="center" vertical="center"/>
    </xf>
    <xf numFmtId="0" fontId="2" fillId="2" borderId="17" xfId="3" applyFont="1" applyFill="1" applyBorder="1" applyAlignment="1">
      <alignment horizontal="center" vertical="center"/>
    </xf>
    <xf numFmtId="0" fontId="2" fillId="2" borderId="4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18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7">
    <cellStyle name="Normalny" xfId="0" builtinId="0"/>
    <cellStyle name="Normalny 2" xfId="1"/>
    <cellStyle name="Normalny 3" xfId="3"/>
    <cellStyle name="Normalny 3 2" xfId="13"/>
    <cellStyle name="Normalny 3 3" xfId="10"/>
    <cellStyle name="Normalny 3 4" xfId="8"/>
    <cellStyle name="Normalny 4" xfId="7"/>
    <cellStyle name="Normalny 4 2" xfId="12"/>
    <cellStyle name="Normalny 5" xfId="16"/>
    <cellStyle name="Procentowy" xfId="6" builtinId="5"/>
    <cellStyle name="Walutowy" xfId="5" builtinId="4"/>
    <cellStyle name="Walutowy 2" xfId="2"/>
    <cellStyle name="Walutowy 3" xfId="4"/>
    <cellStyle name="Walutowy 3 2" xfId="15"/>
    <cellStyle name="Walutowy 3 3" xfId="11"/>
    <cellStyle name="Walutowy 3 4" xfId="9"/>
    <cellStyle name="Walutowy 4" xfId="14"/>
  </cellStyles>
  <dxfs count="0"/>
  <tableStyles count="0" defaultTableStyle="TableStyleMedium2" defaultPivotStyle="PivotStyleLight16"/>
  <colors>
    <mruColors>
      <color rgb="FF101BFC"/>
      <color rgb="FFEF31E1"/>
      <color rgb="FF11F0FB"/>
      <color rgb="FF00CCFF"/>
      <color rgb="FF99CCFF"/>
      <color rgb="FFFFFFFF"/>
      <color rgb="FF66FFFF"/>
      <color rgb="FF11A2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567"/>
  <sheetViews>
    <sheetView tabSelected="1" topLeftCell="A490" zoomScale="85" zoomScaleNormal="85" workbookViewId="0">
      <selection activeCell="C501" sqref="C501"/>
    </sheetView>
  </sheetViews>
  <sheetFormatPr defaultRowHeight="15" x14ac:dyDescent="0.25"/>
  <cols>
    <col min="1" max="1" width="4.7109375" style="20" bestFit="1" customWidth="1"/>
    <col min="2" max="2" width="47.140625" style="53" customWidth="1"/>
    <col min="3" max="3" width="18.28515625" style="222" customWidth="1"/>
    <col min="4" max="4" width="21.5703125" style="222" customWidth="1"/>
    <col min="5" max="5" width="21.5703125" style="20" customWidth="1"/>
    <col min="6" max="6" width="15" style="32" bestFit="1" customWidth="1"/>
    <col min="7" max="7" width="17.85546875" style="25" customWidth="1"/>
    <col min="8" max="8" width="20.7109375" style="53" customWidth="1"/>
    <col min="9" max="9" width="18.140625" style="53" customWidth="1"/>
    <col min="10" max="10" width="16.28515625" style="53" customWidth="1"/>
    <col min="11" max="11" width="16.140625" style="20" customWidth="1"/>
    <col min="12" max="12" width="15.7109375" style="53" customWidth="1"/>
    <col min="13" max="13" width="17.42578125" style="20" customWidth="1"/>
    <col min="14" max="14" width="30" style="20" customWidth="1"/>
    <col min="15" max="15" width="20" style="20" customWidth="1"/>
    <col min="16" max="16384" width="9.140625" style="20"/>
  </cols>
  <sheetData>
    <row r="1" spans="1:14" ht="16.5" thickTop="1" thickBot="1" x14ac:dyDescent="0.3">
      <c r="A1" s="28" t="s">
        <v>1</v>
      </c>
      <c r="B1" s="86" t="s">
        <v>62</v>
      </c>
      <c r="C1" s="94"/>
      <c r="D1" s="94"/>
      <c r="E1" s="30"/>
      <c r="F1" s="30"/>
      <c r="G1" s="31"/>
      <c r="H1" s="356" t="s">
        <v>15</v>
      </c>
      <c r="I1" s="357"/>
      <c r="J1" s="357"/>
      <c r="K1" s="358"/>
      <c r="L1" s="171"/>
    </row>
    <row r="2" spans="1:14" ht="74.25" customHeight="1" thickTop="1" thickBot="1" x14ac:dyDescent="0.3">
      <c r="A2" s="22" t="s">
        <v>0</v>
      </c>
      <c r="B2" s="42" t="s">
        <v>16</v>
      </c>
      <c r="C2" s="95" t="s">
        <v>23</v>
      </c>
      <c r="D2" s="95"/>
      <c r="E2" s="1" t="s">
        <v>1102</v>
      </c>
      <c r="F2" s="26" t="s">
        <v>1299</v>
      </c>
      <c r="G2" s="27" t="s">
        <v>17</v>
      </c>
      <c r="H2" s="42" t="s">
        <v>18</v>
      </c>
      <c r="I2" s="42" t="s">
        <v>19</v>
      </c>
      <c r="J2" s="43" t="s">
        <v>20</v>
      </c>
      <c r="K2" s="42" t="s">
        <v>21</v>
      </c>
      <c r="L2" s="20"/>
    </row>
    <row r="3" spans="1:14" ht="26.25" thickTop="1" x14ac:dyDescent="0.25">
      <c r="A3" s="10" t="s">
        <v>1</v>
      </c>
      <c r="B3" s="90" t="s">
        <v>883</v>
      </c>
      <c r="C3" s="117">
        <f>E3*2500</f>
        <v>3752500</v>
      </c>
      <c r="D3" s="232"/>
      <c r="E3" s="2">
        <v>1501</v>
      </c>
      <c r="F3" s="12" t="s">
        <v>756</v>
      </c>
      <c r="G3" s="80">
        <v>1907</v>
      </c>
      <c r="H3" s="48" t="s">
        <v>73</v>
      </c>
      <c r="I3" s="48" t="s">
        <v>74</v>
      </c>
      <c r="J3" s="7" t="s">
        <v>75</v>
      </c>
      <c r="K3" s="48" t="s">
        <v>76</v>
      </c>
      <c r="L3" s="20"/>
      <c r="M3" s="202" t="s">
        <v>1087</v>
      </c>
    </row>
    <row r="4" spans="1:14" ht="25.5" x14ac:dyDescent="0.25">
      <c r="A4" s="11" t="s">
        <v>2</v>
      </c>
      <c r="B4" s="54" t="s">
        <v>884</v>
      </c>
      <c r="C4" s="118">
        <f>E4*600</f>
        <v>96000</v>
      </c>
      <c r="D4" s="229"/>
      <c r="E4" s="3">
        <v>160</v>
      </c>
      <c r="F4" s="12" t="s">
        <v>756</v>
      </c>
      <c r="G4" s="81">
        <v>1907</v>
      </c>
      <c r="H4" s="49" t="s">
        <v>73</v>
      </c>
      <c r="I4" s="49" t="s">
        <v>74</v>
      </c>
      <c r="J4" s="4" t="s">
        <v>75</v>
      </c>
      <c r="K4" s="49" t="s">
        <v>76</v>
      </c>
      <c r="L4" s="20"/>
      <c r="M4" s="203" t="s">
        <v>1088</v>
      </c>
    </row>
    <row r="5" spans="1:14" ht="25.5" x14ac:dyDescent="0.25">
      <c r="A5" s="11" t="s">
        <v>3</v>
      </c>
      <c r="B5" s="210" t="s">
        <v>885</v>
      </c>
      <c r="C5" s="118">
        <f>E5*600</f>
        <v>50400</v>
      </c>
      <c r="D5" s="233"/>
      <c r="E5" s="3">
        <v>84</v>
      </c>
      <c r="F5" s="12" t="s">
        <v>756</v>
      </c>
      <c r="G5" s="109" t="s">
        <v>59</v>
      </c>
      <c r="H5" s="49" t="s">
        <v>73</v>
      </c>
      <c r="I5" s="49" t="s">
        <v>97</v>
      </c>
      <c r="J5" s="4" t="s">
        <v>75</v>
      </c>
      <c r="K5" s="49" t="s">
        <v>99</v>
      </c>
      <c r="L5" s="20"/>
      <c r="M5" s="204" t="s">
        <v>1089</v>
      </c>
    </row>
    <row r="6" spans="1:14" s="220" customFormat="1" ht="25.5" x14ac:dyDescent="0.25">
      <c r="A6" s="206" t="s">
        <v>4</v>
      </c>
      <c r="B6" s="211" t="s">
        <v>1148</v>
      </c>
      <c r="C6" s="227">
        <v>492467.13</v>
      </c>
      <c r="D6" s="229"/>
      <c r="E6" s="228">
        <v>430</v>
      </c>
      <c r="F6" s="61" t="s">
        <v>757</v>
      </c>
      <c r="G6" s="109" t="s">
        <v>349</v>
      </c>
      <c r="H6" s="49"/>
      <c r="I6" s="49"/>
      <c r="J6" s="4"/>
      <c r="K6" s="49"/>
      <c r="M6" s="205" t="s">
        <v>1090</v>
      </c>
    </row>
    <row r="7" spans="1:14" s="220" customFormat="1" ht="25.5" x14ac:dyDescent="0.25">
      <c r="A7" s="206" t="s">
        <v>5</v>
      </c>
      <c r="B7" s="210" t="s">
        <v>1149</v>
      </c>
      <c r="C7" s="118">
        <v>829270.64</v>
      </c>
      <c r="D7" s="229"/>
      <c r="E7" s="3">
        <v>445.87</v>
      </c>
      <c r="F7" s="61" t="s">
        <v>757</v>
      </c>
      <c r="G7" s="109">
        <v>2011</v>
      </c>
      <c r="H7" s="62" t="s">
        <v>1150</v>
      </c>
      <c r="I7" s="230" t="s">
        <v>1151</v>
      </c>
      <c r="J7" s="206" t="s">
        <v>59</v>
      </c>
      <c r="K7" s="62" t="s">
        <v>99</v>
      </c>
      <c r="M7" s="201" t="s">
        <v>1091</v>
      </c>
    </row>
    <row r="8" spans="1:14" s="220" customFormat="1" ht="25.5" x14ac:dyDescent="0.25">
      <c r="A8" s="206" t="s">
        <v>6</v>
      </c>
      <c r="B8" s="210" t="s">
        <v>1152</v>
      </c>
      <c r="C8" s="118">
        <v>63201.61</v>
      </c>
      <c r="D8" s="229"/>
      <c r="E8" s="3">
        <v>18.899999999999999</v>
      </c>
      <c r="F8" s="61" t="s">
        <v>757</v>
      </c>
      <c r="G8" s="109">
        <v>2011</v>
      </c>
      <c r="H8" s="49" t="s">
        <v>1150</v>
      </c>
      <c r="I8" s="49" t="s">
        <v>1151</v>
      </c>
      <c r="J8" s="4" t="s">
        <v>59</v>
      </c>
      <c r="K8" s="49" t="s">
        <v>99</v>
      </c>
    </row>
    <row r="9" spans="1:14" s="220" customFormat="1" x14ac:dyDescent="0.25">
      <c r="A9" s="206" t="s">
        <v>7</v>
      </c>
      <c r="B9" s="210" t="s">
        <v>1219</v>
      </c>
      <c r="C9" s="118">
        <f>E9*2500</f>
        <v>2555375</v>
      </c>
      <c r="D9" s="229"/>
      <c r="E9" s="3">
        <v>1022.15</v>
      </c>
      <c r="F9" s="12" t="s">
        <v>756</v>
      </c>
      <c r="G9" s="109"/>
      <c r="H9" s="49"/>
      <c r="I9" s="49"/>
      <c r="J9" s="4"/>
      <c r="K9" s="49"/>
    </row>
    <row r="10" spans="1:14" s="221" customFormat="1" ht="25.5" x14ac:dyDescent="0.25">
      <c r="A10" s="206" t="s">
        <v>8</v>
      </c>
      <c r="B10" s="210" t="s">
        <v>1165</v>
      </c>
      <c r="C10" s="118">
        <f>E10*1500</f>
        <v>150000</v>
      </c>
      <c r="D10" s="229"/>
      <c r="E10" s="3">
        <v>100</v>
      </c>
      <c r="F10" s="12" t="s">
        <v>756</v>
      </c>
      <c r="G10" s="109" t="s">
        <v>759</v>
      </c>
      <c r="H10" s="49"/>
      <c r="I10" s="49"/>
      <c r="J10" s="4"/>
      <c r="K10" s="49"/>
      <c r="N10" s="238"/>
    </row>
    <row r="11" spans="1:14" s="221" customFormat="1" ht="25.5" x14ac:dyDescent="0.25">
      <c r="A11" s="206" t="s">
        <v>9</v>
      </c>
      <c r="B11" s="210" t="s">
        <v>1166</v>
      </c>
      <c r="C11" s="118">
        <f>E11*1500</f>
        <v>156000</v>
      </c>
      <c r="D11" s="229"/>
      <c r="E11" s="3">
        <v>104</v>
      </c>
      <c r="F11" s="12" t="s">
        <v>756</v>
      </c>
      <c r="G11" s="109" t="s">
        <v>759</v>
      </c>
      <c r="H11" s="49"/>
      <c r="I11" s="49"/>
      <c r="J11" s="4"/>
      <c r="K11" s="49"/>
    </row>
    <row r="12" spans="1:14" s="221" customFormat="1" x14ac:dyDescent="0.25">
      <c r="A12" s="206" t="s">
        <v>10</v>
      </c>
      <c r="B12" s="210" t="s">
        <v>1167</v>
      </c>
      <c r="C12" s="118">
        <f t="shared" ref="C12:C68" si="0">E12*1500</f>
        <v>81000</v>
      </c>
      <c r="D12" s="229"/>
      <c r="E12" s="3">
        <v>54</v>
      </c>
      <c r="F12" s="12" t="s">
        <v>756</v>
      </c>
      <c r="G12" s="109" t="s">
        <v>759</v>
      </c>
      <c r="H12" s="49"/>
      <c r="I12" s="49"/>
      <c r="J12" s="4"/>
      <c r="K12" s="49"/>
    </row>
    <row r="13" spans="1:14" s="221" customFormat="1" x14ac:dyDescent="0.25">
      <c r="A13" s="206" t="s">
        <v>11</v>
      </c>
      <c r="B13" s="210" t="s">
        <v>1168</v>
      </c>
      <c r="C13" s="118">
        <f t="shared" si="0"/>
        <v>156000</v>
      </c>
      <c r="D13" s="229"/>
      <c r="E13" s="3">
        <v>104</v>
      </c>
      <c r="F13" s="12" t="s">
        <v>756</v>
      </c>
      <c r="G13" s="109" t="s">
        <v>759</v>
      </c>
      <c r="H13" s="49"/>
      <c r="I13" s="49"/>
      <c r="J13" s="4"/>
      <c r="K13" s="49"/>
    </row>
    <row r="14" spans="1:14" s="221" customFormat="1" x14ac:dyDescent="0.25">
      <c r="A14" s="206" t="s">
        <v>12</v>
      </c>
      <c r="B14" s="210" t="s">
        <v>1169</v>
      </c>
      <c r="C14" s="118">
        <f t="shared" si="0"/>
        <v>104250</v>
      </c>
      <c r="D14" s="229"/>
      <c r="E14" s="3">
        <v>69.5</v>
      </c>
      <c r="F14" s="12" t="s">
        <v>756</v>
      </c>
      <c r="G14" s="109" t="s">
        <v>759</v>
      </c>
      <c r="H14" s="49"/>
      <c r="I14" s="49"/>
      <c r="J14" s="4"/>
      <c r="K14" s="49"/>
    </row>
    <row r="15" spans="1:14" s="221" customFormat="1" x14ac:dyDescent="0.25">
      <c r="A15" s="206" t="s">
        <v>13</v>
      </c>
      <c r="B15" s="210" t="s">
        <v>1170</v>
      </c>
      <c r="C15" s="118">
        <f t="shared" si="0"/>
        <v>151500</v>
      </c>
      <c r="D15" s="229"/>
      <c r="E15" s="3">
        <v>101</v>
      </c>
      <c r="F15" s="12" t="s">
        <v>756</v>
      </c>
      <c r="G15" s="109" t="s">
        <v>759</v>
      </c>
      <c r="H15" s="49"/>
      <c r="I15" s="49"/>
      <c r="J15" s="4"/>
      <c r="K15" s="49"/>
    </row>
    <row r="16" spans="1:14" s="221" customFormat="1" x14ac:dyDescent="0.25">
      <c r="A16" s="206" t="s">
        <v>28</v>
      </c>
      <c r="B16" s="210" t="s">
        <v>1222</v>
      </c>
      <c r="C16" s="118">
        <f t="shared" si="0"/>
        <v>93600</v>
      </c>
      <c r="D16" s="229"/>
      <c r="E16" s="3">
        <v>62.4</v>
      </c>
      <c r="F16" s="12" t="s">
        <v>756</v>
      </c>
      <c r="G16" s="109" t="s">
        <v>759</v>
      </c>
      <c r="H16" s="49"/>
      <c r="I16" s="49"/>
      <c r="J16" s="4"/>
      <c r="K16" s="49"/>
    </row>
    <row r="17" spans="1:11" s="221" customFormat="1" x14ac:dyDescent="0.25">
      <c r="A17" s="206" t="s">
        <v>29</v>
      </c>
      <c r="B17" s="210" t="s">
        <v>1223</v>
      </c>
      <c r="C17" s="118">
        <f>E17*1500</f>
        <v>150000</v>
      </c>
      <c r="D17" s="229"/>
      <c r="E17" s="3">
        <v>100</v>
      </c>
      <c r="F17" s="12" t="s">
        <v>756</v>
      </c>
      <c r="G17" s="109" t="s">
        <v>759</v>
      </c>
      <c r="H17" s="49"/>
      <c r="I17" s="49"/>
      <c r="J17" s="4"/>
      <c r="K17" s="49"/>
    </row>
    <row r="18" spans="1:11" s="221" customFormat="1" x14ac:dyDescent="0.25">
      <c r="A18" s="206" t="s">
        <v>33</v>
      </c>
      <c r="B18" s="210" t="s">
        <v>1224</v>
      </c>
      <c r="C18" s="118">
        <f t="shared" si="0"/>
        <v>75000</v>
      </c>
      <c r="D18" s="229"/>
      <c r="E18" s="3">
        <v>50</v>
      </c>
      <c r="F18" s="12" t="s">
        <v>756</v>
      </c>
      <c r="G18" s="109" t="s">
        <v>759</v>
      </c>
      <c r="H18" s="49"/>
      <c r="I18" s="49"/>
      <c r="J18" s="4"/>
      <c r="K18" s="49"/>
    </row>
    <row r="19" spans="1:11" s="221" customFormat="1" x14ac:dyDescent="0.25">
      <c r="A19" s="206" t="s">
        <v>34</v>
      </c>
      <c r="B19" s="210" t="s">
        <v>1225</v>
      </c>
      <c r="C19" s="118">
        <f t="shared" si="0"/>
        <v>147000</v>
      </c>
      <c r="D19" s="229"/>
      <c r="E19" s="3">
        <v>98</v>
      </c>
      <c r="F19" s="12" t="s">
        <v>756</v>
      </c>
      <c r="G19" s="109" t="s">
        <v>759</v>
      </c>
      <c r="H19" s="49"/>
      <c r="I19" s="49"/>
      <c r="J19" s="4"/>
      <c r="K19" s="49"/>
    </row>
    <row r="20" spans="1:11" s="221" customFormat="1" ht="25.5" x14ac:dyDescent="0.25">
      <c r="A20" s="206" t="s">
        <v>35</v>
      </c>
      <c r="B20" s="210" t="s">
        <v>1226</v>
      </c>
      <c r="C20" s="118">
        <f t="shared" si="0"/>
        <v>169350</v>
      </c>
      <c r="D20" s="229"/>
      <c r="E20" s="3">
        <v>112.9</v>
      </c>
      <c r="F20" s="12" t="s">
        <v>756</v>
      </c>
      <c r="G20" s="109" t="s">
        <v>759</v>
      </c>
      <c r="H20" s="49"/>
      <c r="I20" s="49"/>
      <c r="J20" s="4"/>
      <c r="K20" s="49"/>
    </row>
    <row r="21" spans="1:11" s="221" customFormat="1" ht="25.5" x14ac:dyDescent="0.25">
      <c r="A21" s="206" t="s">
        <v>36</v>
      </c>
      <c r="B21" s="210" t="s">
        <v>1227</v>
      </c>
      <c r="C21" s="118">
        <f t="shared" si="0"/>
        <v>107100.00000000001</v>
      </c>
      <c r="D21" s="229"/>
      <c r="E21" s="3">
        <v>71.400000000000006</v>
      </c>
      <c r="F21" s="12" t="s">
        <v>756</v>
      </c>
      <c r="G21" s="109" t="s">
        <v>759</v>
      </c>
      <c r="H21" s="49"/>
      <c r="I21" s="49"/>
      <c r="J21" s="4"/>
      <c r="K21" s="49"/>
    </row>
    <row r="22" spans="1:11" s="221" customFormat="1" ht="25.5" x14ac:dyDescent="0.25">
      <c r="A22" s="206" t="s">
        <v>37</v>
      </c>
      <c r="B22" s="210" t="s">
        <v>1228</v>
      </c>
      <c r="C22" s="118">
        <f t="shared" si="0"/>
        <v>121500</v>
      </c>
      <c r="D22" s="229"/>
      <c r="E22" s="3">
        <v>81</v>
      </c>
      <c r="F22" s="12" t="s">
        <v>756</v>
      </c>
      <c r="G22" s="109" t="s">
        <v>759</v>
      </c>
      <c r="H22" s="49"/>
      <c r="I22" s="49"/>
      <c r="J22" s="4"/>
      <c r="K22" s="49"/>
    </row>
    <row r="23" spans="1:11" s="221" customFormat="1" ht="25.5" x14ac:dyDescent="0.25">
      <c r="A23" s="206" t="s">
        <v>38</v>
      </c>
      <c r="B23" s="210" t="s">
        <v>1229</v>
      </c>
      <c r="C23" s="118">
        <f t="shared" si="0"/>
        <v>151500</v>
      </c>
      <c r="D23" s="229"/>
      <c r="E23" s="3">
        <v>101</v>
      </c>
      <c r="F23" s="12" t="s">
        <v>756</v>
      </c>
      <c r="G23" s="109" t="s">
        <v>759</v>
      </c>
      <c r="H23" s="49"/>
      <c r="I23" s="49"/>
      <c r="J23" s="4"/>
      <c r="K23" s="49"/>
    </row>
    <row r="24" spans="1:11" s="221" customFormat="1" x14ac:dyDescent="0.25">
      <c r="A24" s="206" t="s">
        <v>39</v>
      </c>
      <c r="B24" s="210" t="s">
        <v>1230</v>
      </c>
      <c r="C24" s="118">
        <f t="shared" si="0"/>
        <v>52500</v>
      </c>
      <c r="D24" s="229"/>
      <c r="E24" s="3">
        <v>35</v>
      </c>
      <c r="F24" s="12" t="s">
        <v>756</v>
      </c>
      <c r="G24" s="109" t="s">
        <v>759</v>
      </c>
      <c r="H24" s="49"/>
      <c r="I24" s="49"/>
      <c r="J24" s="4"/>
      <c r="K24" s="49"/>
    </row>
    <row r="25" spans="1:11" s="221" customFormat="1" x14ac:dyDescent="0.25">
      <c r="A25" s="206" t="s">
        <v>40</v>
      </c>
      <c r="B25" s="210" t="s">
        <v>1231</v>
      </c>
      <c r="C25" s="118">
        <f t="shared" si="0"/>
        <v>132750</v>
      </c>
      <c r="D25" s="229"/>
      <c r="E25" s="3">
        <v>88.5</v>
      </c>
      <c r="F25" s="12" t="s">
        <v>756</v>
      </c>
      <c r="G25" s="109" t="s">
        <v>759</v>
      </c>
      <c r="H25" s="49"/>
      <c r="I25" s="49"/>
      <c r="J25" s="4"/>
      <c r="K25" s="49"/>
    </row>
    <row r="26" spans="1:11" s="221" customFormat="1" x14ac:dyDescent="0.25">
      <c r="A26" s="206" t="s">
        <v>41</v>
      </c>
      <c r="B26" s="210" t="s">
        <v>1232</v>
      </c>
      <c r="C26" s="118">
        <f t="shared" si="0"/>
        <v>72000</v>
      </c>
      <c r="D26" s="229"/>
      <c r="E26" s="3">
        <v>48</v>
      </c>
      <c r="F26" s="12" t="s">
        <v>756</v>
      </c>
      <c r="G26" s="109" t="s">
        <v>759</v>
      </c>
      <c r="H26" s="49"/>
      <c r="I26" s="49"/>
      <c r="J26" s="4"/>
      <c r="K26" s="49"/>
    </row>
    <row r="27" spans="1:11" s="221" customFormat="1" x14ac:dyDescent="0.25">
      <c r="A27" s="206" t="s">
        <v>42</v>
      </c>
      <c r="B27" s="210" t="s">
        <v>1171</v>
      </c>
      <c r="C27" s="118">
        <f t="shared" si="0"/>
        <v>219150</v>
      </c>
      <c r="D27" s="229"/>
      <c r="E27" s="3">
        <v>146.1</v>
      </c>
      <c r="F27" s="12" t="s">
        <v>756</v>
      </c>
      <c r="G27" s="109" t="s">
        <v>759</v>
      </c>
      <c r="H27" s="49"/>
      <c r="I27" s="49"/>
      <c r="J27" s="4"/>
      <c r="K27" s="49"/>
    </row>
    <row r="28" spans="1:11" s="221" customFormat="1" x14ac:dyDescent="0.25">
      <c r="A28" s="206" t="s">
        <v>43</v>
      </c>
      <c r="B28" s="210" t="s">
        <v>1172</v>
      </c>
      <c r="C28" s="118">
        <f t="shared" si="0"/>
        <v>607500</v>
      </c>
      <c r="D28" s="229"/>
      <c r="E28" s="3">
        <v>405</v>
      </c>
      <c r="F28" s="12" t="s">
        <v>756</v>
      </c>
      <c r="G28" s="109">
        <v>1992</v>
      </c>
      <c r="H28" s="49"/>
      <c r="I28" s="49"/>
      <c r="J28" s="4"/>
      <c r="K28" s="49"/>
    </row>
    <row r="29" spans="1:11" s="221" customFormat="1" x14ac:dyDescent="0.25">
      <c r="A29" s="206" t="s">
        <v>44</v>
      </c>
      <c r="B29" s="210" t="s">
        <v>1173</v>
      </c>
      <c r="C29" s="118">
        <f t="shared" si="0"/>
        <v>487500</v>
      </c>
      <c r="D29" s="229"/>
      <c r="E29" s="3">
        <v>325</v>
      </c>
      <c r="F29" s="12" t="s">
        <v>756</v>
      </c>
      <c r="G29" s="109" t="s">
        <v>759</v>
      </c>
      <c r="H29" s="49"/>
      <c r="I29" s="49"/>
      <c r="J29" s="4"/>
      <c r="K29" s="49"/>
    </row>
    <row r="30" spans="1:11" s="221" customFormat="1" ht="25.5" x14ac:dyDescent="0.25">
      <c r="A30" s="206" t="s">
        <v>45</v>
      </c>
      <c r="B30" s="210" t="s">
        <v>1174</v>
      </c>
      <c r="C30" s="118">
        <f t="shared" si="0"/>
        <v>432000</v>
      </c>
      <c r="D30" s="229"/>
      <c r="E30" s="3">
        <v>288</v>
      </c>
      <c r="F30" s="12" t="s">
        <v>756</v>
      </c>
      <c r="G30" s="109">
        <v>1998</v>
      </c>
      <c r="H30" s="49"/>
      <c r="I30" s="49"/>
      <c r="J30" s="4"/>
      <c r="K30" s="49"/>
    </row>
    <row r="31" spans="1:11" s="221" customFormat="1" x14ac:dyDescent="0.25">
      <c r="A31" s="206" t="s">
        <v>46</v>
      </c>
      <c r="B31" s="210" t="s">
        <v>1175</v>
      </c>
      <c r="C31" s="118">
        <f t="shared" si="0"/>
        <v>96000</v>
      </c>
      <c r="D31" s="229"/>
      <c r="E31" s="3">
        <v>64</v>
      </c>
      <c r="F31" s="12" t="s">
        <v>756</v>
      </c>
      <c r="G31" s="109">
        <v>1971</v>
      </c>
      <c r="H31" s="49"/>
      <c r="I31" s="49"/>
      <c r="J31" s="4"/>
      <c r="K31" s="49"/>
    </row>
    <row r="32" spans="1:11" s="221" customFormat="1" x14ac:dyDescent="0.25">
      <c r="A32" s="206" t="s">
        <v>47</v>
      </c>
      <c r="B32" s="210" t="s">
        <v>1176</v>
      </c>
      <c r="C32" s="118">
        <f t="shared" si="0"/>
        <v>75000</v>
      </c>
      <c r="D32" s="229"/>
      <c r="E32" s="3">
        <v>50</v>
      </c>
      <c r="F32" s="12" t="s">
        <v>756</v>
      </c>
      <c r="G32" s="109">
        <v>1970</v>
      </c>
      <c r="H32" s="49"/>
      <c r="I32" s="49"/>
      <c r="J32" s="4"/>
      <c r="K32" s="49"/>
    </row>
    <row r="33" spans="1:11" s="221" customFormat="1" ht="25.5" x14ac:dyDescent="0.25">
      <c r="A33" s="206" t="s">
        <v>48</v>
      </c>
      <c r="B33" s="210" t="s">
        <v>1177</v>
      </c>
      <c r="C33" s="118">
        <f t="shared" si="0"/>
        <v>391500</v>
      </c>
      <c r="D33" s="229"/>
      <c r="E33" s="3">
        <v>261</v>
      </c>
      <c r="F33" s="12" t="s">
        <v>756</v>
      </c>
      <c r="G33" s="109" t="s">
        <v>759</v>
      </c>
      <c r="H33" s="49"/>
      <c r="I33" s="49"/>
      <c r="J33" s="4"/>
      <c r="K33" s="49"/>
    </row>
    <row r="34" spans="1:11" s="221" customFormat="1" x14ac:dyDescent="0.25">
      <c r="A34" s="206" t="s">
        <v>49</v>
      </c>
      <c r="B34" s="210" t="s">
        <v>1178</v>
      </c>
      <c r="C34" s="118">
        <f t="shared" si="0"/>
        <v>310050</v>
      </c>
      <c r="D34" s="229"/>
      <c r="E34" s="3">
        <v>206.7</v>
      </c>
      <c r="F34" s="12" t="s">
        <v>756</v>
      </c>
      <c r="G34" s="109" t="s">
        <v>759</v>
      </c>
      <c r="H34" s="49"/>
      <c r="I34" s="49"/>
      <c r="J34" s="4"/>
      <c r="K34" s="49"/>
    </row>
    <row r="35" spans="1:11" s="221" customFormat="1" x14ac:dyDescent="0.25">
      <c r="A35" s="206" t="s">
        <v>50</v>
      </c>
      <c r="B35" s="210" t="s">
        <v>1179</v>
      </c>
      <c r="C35" s="118">
        <f t="shared" si="0"/>
        <v>497700</v>
      </c>
      <c r="D35" s="229"/>
      <c r="E35" s="3">
        <v>331.8</v>
      </c>
      <c r="F35" s="12" t="s">
        <v>756</v>
      </c>
      <c r="G35" s="109" t="s">
        <v>759</v>
      </c>
      <c r="H35" s="49"/>
      <c r="I35" s="49"/>
      <c r="J35" s="4"/>
      <c r="K35" s="49"/>
    </row>
    <row r="36" spans="1:11" s="221" customFormat="1" x14ac:dyDescent="0.25">
      <c r="A36" s="206" t="s">
        <v>51</v>
      </c>
      <c r="B36" s="210" t="s">
        <v>1180</v>
      </c>
      <c r="C36" s="118">
        <f t="shared" si="0"/>
        <v>319500</v>
      </c>
      <c r="D36" s="229"/>
      <c r="E36" s="3">
        <v>213</v>
      </c>
      <c r="F36" s="12" t="s">
        <v>756</v>
      </c>
      <c r="G36" s="109" t="s">
        <v>759</v>
      </c>
      <c r="H36" s="49"/>
      <c r="I36" s="49"/>
      <c r="J36" s="4"/>
      <c r="K36" s="49"/>
    </row>
    <row r="37" spans="1:11" s="221" customFormat="1" ht="25.5" x14ac:dyDescent="0.25">
      <c r="A37" s="206" t="s">
        <v>244</v>
      </c>
      <c r="B37" s="210" t="s">
        <v>1181</v>
      </c>
      <c r="C37" s="118">
        <f t="shared" si="0"/>
        <v>326400</v>
      </c>
      <c r="D37" s="229"/>
      <c r="E37" s="3">
        <v>217.6</v>
      </c>
      <c r="F37" s="12" t="s">
        <v>756</v>
      </c>
      <c r="G37" s="109" t="s">
        <v>759</v>
      </c>
      <c r="H37" s="49"/>
      <c r="I37" s="49"/>
      <c r="J37" s="4"/>
      <c r="K37" s="49"/>
    </row>
    <row r="38" spans="1:11" s="221" customFormat="1" x14ac:dyDescent="0.25">
      <c r="A38" s="206" t="s">
        <v>245</v>
      </c>
      <c r="B38" s="210" t="s">
        <v>1182</v>
      </c>
      <c r="C38" s="118">
        <f t="shared" si="0"/>
        <v>309000</v>
      </c>
      <c r="D38" s="229"/>
      <c r="E38" s="3">
        <v>206</v>
      </c>
      <c r="F38" s="12" t="s">
        <v>756</v>
      </c>
      <c r="G38" s="109" t="s">
        <v>759</v>
      </c>
      <c r="H38" s="49"/>
      <c r="I38" s="49"/>
      <c r="J38" s="4"/>
      <c r="K38" s="49"/>
    </row>
    <row r="39" spans="1:11" s="221" customFormat="1" x14ac:dyDescent="0.25">
      <c r="A39" s="206" t="s">
        <v>246</v>
      </c>
      <c r="B39" s="210" t="s">
        <v>1183</v>
      </c>
      <c r="C39" s="118">
        <f t="shared" si="0"/>
        <v>257549.99999999997</v>
      </c>
      <c r="D39" s="229"/>
      <c r="E39" s="3">
        <v>171.7</v>
      </c>
      <c r="F39" s="12" t="s">
        <v>756</v>
      </c>
      <c r="G39" s="109">
        <v>1973</v>
      </c>
      <c r="H39" s="49"/>
      <c r="I39" s="49"/>
      <c r="J39" s="4"/>
      <c r="K39" s="49"/>
    </row>
    <row r="40" spans="1:11" s="221" customFormat="1" x14ac:dyDescent="0.25">
      <c r="A40" s="206" t="s">
        <v>247</v>
      </c>
      <c r="B40" s="210" t="s">
        <v>1184</v>
      </c>
      <c r="C40" s="118">
        <f t="shared" si="0"/>
        <v>97950</v>
      </c>
      <c r="D40" s="229"/>
      <c r="E40" s="3">
        <v>65.3</v>
      </c>
      <c r="F40" s="12" t="s">
        <v>756</v>
      </c>
      <c r="G40" s="109" t="s">
        <v>759</v>
      </c>
      <c r="H40" s="49"/>
      <c r="I40" s="49"/>
      <c r="J40" s="4"/>
      <c r="K40" s="49"/>
    </row>
    <row r="41" spans="1:11" s="221" customFormat="1" x14ac:dyDescent="0.25">
      <c r="A41" s="206" t="s">
        <v>248</v>
      </c>
      <c r="B41" s="210" t="s">
        <v>1185</v>
      </c>
      <c r="C41" s="118">
        <f t="shared" si="0"/>
        <v>353175</v>
      </c>
      <c r="D41" s="229"/>
      <c r="E41" s="3">
        <v>235.45</v>
      </c>
      <c r="F41" s="12" t="s">
        <v>756</v>
      </c>
      <c r="G41" s="109" t="s">
        <v>759</v>
      </c>
      <c r="H41" s="49"/>
      <c r="I41" s="49"/>
      <c r="J41" s="4"/>
      <c r="K41" s="49"/>
    </row>
    <row r="42" spans="1:11" s="221" customFormat="1" ht="25.5" x14ac:dyDescent="0.25">
      <c r="A42" s="206" t="s">
        <v>249</v>
      </c>
      <c r="B42" s="210" t="s">
        <v>1186</v>
      </c>
      <c r="C42" s="118">
        <f t="shared" si="0"/>
        <v>237450.00000000003</v>
      </c>
      <c r="D42" s="229"/>
      <c r="E42" s="3">
        <v>158.30000000000001</v>
      </c>
      <c r="F42" s="12" t="s">
        <v>756</v>
      </c>
      <c r="G42" s="109" t="s">
        <v>759</v>
      </c>
      <c r="H42" s="49"/>
      <c r="I42" s="49"/>
      <c r="J42" s="4"/>
      <c r="K42" s="49"/>
    </row>
    <row r="43" spans="1:11" s="221" customFormat="1" x14ac:dyDescent="0.25">
      <c r="A43" s="206" t="s">
        <v>250</v>
      </c>
      <c r="B43" s="210" t="s">
        <v>1187</v>
      </c>
      <c r="C43" s="118">
        <f t="shared" si="0"/>
        <v>692700</v>
      </c>
      <c r="D43" s="229"/>
      <c r="E43" s="3">
        <v>461.8</v>
      </c>
      <c r="F43" s="12" t="s">
        <v>756</v>
      </c>
      <c r="G43" s="109" t="s">
        <v>59</v>
      </c>
      <c r="H43" s="49"/>
      <c r="I43" s="49"/>
      <c r="J43" s="4"/>
      <c r="K43" s="49"/>
    </row>
    <row r="44" spans="1:11" s="221" customFormat="1" x14ac:dyDescent="0.25">
      <c r="A44" s="206" t="s">
        <v>251</v>
      </c>
      <c r="B44" s="210" t="s">
        <v>1188</v>
      </c>
      <c r="C44" s="118">
        <f t="shared" si="0"/>
        <v>285000</v>
      </c>
      <c r="D44" s="229"/>
      <c r="E44" s="3">
        <v>190</v>
      </c>
      <c r="F44" s="12" t="s">
        <v>756</v>
      </c>
      <c r="G44" s="109" t="s">
        <v>59</v>
      </c>
      <c r="H44" s="49"/>
      <c r="I44" s="49"/>
      <c r="J44" s="4"/>
      <c r="K44" s="49"/>
    </row>
    <row r="45" spans="1:11" s="221" customFormat="1" x14ac:dyDescent="0.25">
      <c r="A45" s="206" t="s">
        <v>252</v>
      </c>
      <c r="B45" s="210" t="s">
        <v>1189</v>
      </c>
      <c r="C45" s="118">
        <f t="shared" si="0"/>
        <v>197100</v>
      </c>
      <c r="D45" s="229"/>
      <c r="E45" s="3">
        <v>131.4</v>
      </c>
      <c r="F45" s="12" t="s">
        <v>756</v>
      </c>
      <c r="G45" s="109" t="s">
        <v>59</v>
      </c>
      <c r="H45" s="49"/>
      <c r="I45" s="49"/>
      <c r="J45" s="4"/>
      <c r="K45" s="49"/>
    </row>
    <row r="46" spans="1:11" s="221" customFormat="1" ht="25.5" x14ac:dyDescent="0.25">
      <c r="A46" s="206" t="s">
        <v>253</v>
      </c>
      <c r="B46" s="210" t="s">
        <v>1190</v>
      </c>
      <c r="C46" s="118">
        <v>89000</v>
      </c>
      <c r="D46" s="229"/>
      <c r="E46" s="3">
        <v>148.4</v>
      </c>
      <c r="F46" s="61" t="s">
        <v>757</v>
      </c>
      <c r="G46" s="109" t="s">
        <v>1214</v>
      </c>
      <c r="H46" s="49"/>
      <c r="I46" s="49"/>
      <c r="J46" s="4"/>
      <c r="K46" s="49"/>
    </row>
    <row r="47" spans="1:11" s="221" customFormat="1" x14ac:dyDescent="0.25">
      <c r="A47" s="206" t="s">
        <v>254</v>
      </c>
      <c r="B47" s="210" t="s">
        <v>1191</v>
      </c>
      <c r="C47" s="118">
        <f t="shared" si="0"/>
        <v>273780</v>
      </c>
      <c r="D47" s="229"/>
      <c r="E47" s="3">
        <v>182.52</v>
      </c>
      <c r="F47" s="12" t="s">
        <v>756</v>
      </c>
      <c r="G47" s="109" t="s">
        <v>59</v>
      </c>
      <c r="H47" s="49"/>
      <c r="I47" s="49"/>
      <c r="J47" s="4"/>
      <c r="K47" s="49"/>
    </row>
    <row r="48" spans="1:11" s="221" customFormat="1" x14ac:dyDescent="0.25">
      <c r="A48" s="206" t="s">
        <v>255</v>
      </c>
      <c r="B48" s="210" t="s">
        <v>1192</v>
      </c>
      <c r="C48" s="118">
        <f t="shared" si="0"/>
        <v>37500</v>
      </c>
      <c r="D48" s="229"/>
      <c r="E48" s="3">
        <v>25</v>
      </c>
      <c r="F48" s="12" t="s">
        <v>756</v>
      </c>
      <c r="G48" s="109" t="s">
        <v>59</v>
      </c>
      <c r="H48" s="49"/>
      <c r="I48" s="49"/>
      <c r="J48" s="4"/>
      <c r="K48" s="49"/>
    </row>
    <row r="49" spans="1:11" s="221" customFormat="1" x14ac:dyDescent="0.25">
      <c r="A49" s="206" t="s">
        <v>256</v>
      </c>
      <c r="B49" s="210" t="s">
        <v>1193</v>
      </c>
      <c r="C49" s="118">
        <f t="shared" si="0"/>
        <v>69840</v>
      </c>
      <c r="D49" s="229"/>
      <c r="E49" s="3">
        <v>46.56</v>
      </c>
      <c r="F49" s="12" t="s">
        <v>756</v>
      </c>
      <c r="G49" s="109" t="s">
        <v>59</v>
      </c>
      <c r="H49" s="49"/>
      <c r="I49" s="49"/>
      <c r="J49" s="4"/>
      <c r="K49" s="49"/>
    </row>
    <row r="50" spans="1:11" s="221" customFormat="1" x14ac:dyDescent="0.25">
      <c r="A50" s="206" t="s">
        <v>257</v>
      </c>
      <c r="B50" s="210" t="s">
        <v>1194</v>
      </c>
      <c r="C50" s="118">
        <f t="shared" si="0"/>
        <v>89550</v>
      </c>
      <c r="D50" s="229"/>
      <c r="E50" s="3">
        <v>59.7</v>
      </c>
      <c r="F50" s="12" t="s">
        <v>756</v>
      </c>
      <c r="G50" s="109" t="s">
        <v>59</v>
      </c>
      <c r="H50" s="49"/>
      <c r="I50" s="49"/>
      <c r="J50" s="4"/>
      <c r="K50" s="49"/>
    </row>
    <row r="51" spans="1:11" s="221" customFormat="1" x14ac:dyDescent="0.25">
      <c r="A51" s="206" t="s">
        <v>258</v>
      </c>
      <c r="B51" s="210" t="s">
        <v>1195</v>
      </c>
      <c r="C51" s="118">
        <f t="shared" si="0"/>
        <v>75000</v>
      </c>
      <c r="D51" s="229"/>
      <c r="E51" s="3">
        <v>50</v>
      </c>
      <c r="F51" s="12" t="s">
        <v>756</v>
      </c>
      <c r="G51" s="109" t="s">
        <v>759</v>
      </c>
      <c r="H51" s="49"/>
      <c r="I51" s="49"/>
      <c r="J51" s="4"/>
      <c r="K51" s="49"/>
    </row>
    <row r="52" spans="1:11" s="221" customFormat="1" x14ac:dyDescent="0.25">
      <c r="A52" s="206" t="s">
        <v>259</v>
      </c>
      <c r="B52" s="210" t="s">
        <v>1196</v>
      </c>
      <c r="C52" s="118">
        <f t="shared" si="0"/>
        <v>90000</v>
      </c>
      <c r="D52" s="229"/>
      <c r="E52" s="3">
        <v>60</v>
      </c>
      <c r="F52" s="12" t="s">
        <v>756</v>
      </c>
      <c r="G52" s="109">
        <v>1975</v>
      </c>
      <c r="H52" s="49"/>
      <c r="I52" s="49"/>
      <c r="J52" s="4"/>
      <c r="K52" s="49"/>
    </row>
    <row r="53" spans="1:11" s="221" customFormat="1" ht="38.25" x14ac:dyDescent="0.25">
      <c r="A53" s="206" t="s">
        <v>260</v>
      </c>
      <c r="B53" s="210" t="s">
        <v>1197</v>
      </c>
      <c r="C53" s="118">
        <f t="shared" si="0"/>
        <v>117600.00000000001</v>
      </c>
      <c r="D53" s="229"/>
      <c r="E53" s="3">
        <v>78.400000000000006</v>
      </c>
      <c r="F53" s="12" t="s">
        <v>756</v>
      </c>
      <c r="G53" s="109" t="s">
        <v>1215</v>
      </c>
      <c r="H53" s="49"/>
      <c r="I53" s="49"/>
      <c r="J53" s="4"/>
      <c r="K53" s="49"/>
    </row>
    <row r="54" spans="1:11" s="221" customFormat="1" x14ac:dyDescent="0.25">
      <c r="A54" s="206" t="s">
        <v>261</v>
      </c>
      <c r="B54" s="210" t="s">
        <v>1198</v>
      </c>
      <c r="C54" s="118">
        <f t="shared" si="0"/>
        <v>154800</v>
      </c>
      <c r="D54" s="229"/>
      <c r="E54" s="3">
        <v>103.2</v>
      </c>
      <c r="F54" s="12" t="s">
        <v>756</v>
      </c>
      <c r="G54" s="109">
        <v>1972</v>
      </c>
      <c r="H54" s="49"/>
      <c r="I54" s="49"/>
      <c r="J54" s="4"/>
      <c r="K54" s="49"/>
    </row>
    <row r="55" spans="1:11" s="221" customFormat="1" x14ac:dyDescent="0.25">
      <c r="A55" s="206" t="s">
        <v>262</v>
      </c>
      <c r="B55" s="210" t="s">
        <v>1199</v>
      </c>
      <c r="C55" s="118">
        <f t="shared" si="0"/>
        <v>59250</v>
      </c>
      <c r="D55" s="229"/>
      <c r="E55" s="3">
        <v>39.5</v>
      </c>
      <c r="F55" s="12" t="s">
        <v>756</v>
      </c>
      <c r="G55" s="109" t="s">
        <v>759</v>
      </c>
      <c r="H55" s="49"/>
      <c r="I55" s="49"/>
      <c r="J55" s="4"/>
      <c r="K55" s="49"/>
    </row>
    <row r="56" spans="1:11" s="221" customFormat="1" x14ac:dyDescent="0.25">
      <c r="A56" s="206" t="s">
        <v>263</v>
      </c>
      <c r="B56" s="210" t="s">
        <v>1200</v>
      </c>
      <c r="C56" s="118">
        <f t="shared" si="0"/>
        <v>169200</v>
      </c>
      <c r="D56" s="229"/>
      <c r="E56" s="3">
        <v>112.8</v>
      </c>
      <c r="F56" s="12" t="s">
        <v>756</v>
      </c>
      <c r="G56" s="109">
        <v>1973</v>
      </c>
      <c r="H56" s="49"/>
      <c r="I56" s="49"/>
      <c r="J56" s="4"/>
      <c r="K56" s="49"/>
    </row>
    <row r="57" spans="1:11" s="221" customFormat="1" x14ac:dyDescent="0.25">
      <c r="A57" s="206" t="s">
        <v>264</v>
      </c>
      <c r="B57" s="210" t="s">
        <v>1201</v>
      </c>
      <c r="C57" s="118">
        <f t="shared" si="0"/>
        <v>94050</v>
      </c>
      <c r="D57" s="229"/>
      <c r="E57" s="3">
        <v>62.7</v>
      </c>
      <c r="F57" s="12" t="s">
        <v>756</v>
      </c>
      <c r="G57" s="109" t="s">
        <v>759</v>
      </c>
      <c r="H57" s="49"/>
      <c r="I57" s="49"/>
      <c r="J57" s="4"/>
      <c r="K57" s="49"/>
    </row>
    <row r="58" spans="1:11" s="221" customFormat="1" ht="25.5" x14ac:dyDescent="0.25">
      <c r="A58" s="206" t="s">
        <v>265</v>
      </c>
      <c r="B58" s="210" t="s">
        <v>1202</v>
      </c>
      <c r="C58" s="118">
        <f t="shared" si="0"/>
        <v>216000</v>
      </c>
      <c r="D58" s="229"/>
      <c r="E58" s="3">
        <v>144</v>
      </c>
      <c r="F58" s="12" t="s">
        <v>756</v>
      </c>
      <c r="G58" s="109">
        <v>1957</v>
      </c>
      <c r="H58" s="49"/>
      <c r="I58" s="49"/>
      <c r="J58" s="4"/>
      <c r="K58" s="49"/>
    </row>
    <row r="59" spans="1:11" s="221" customFormat="1" x14ac:dyDescent="0.25">
      <c r="A59" s="206" t="s">
        <v>917</v>
      </c>
      <c r="B59" s="210" t="s">
        <v>1203</v>
      </c>
      <c r="C59" s="118">
        <f t="shared" si="0"/>
        <v>405000</v>
      </c>
      <c r="D59" s="229"/>
      <c r="E59" s="3">
        <v>270</v>
      </c>
      <c r="F59" s="12" t="s">
        <v>756</v>
      </c>
      <c r="G59" s="109">
        <v>2007</v>
      </c>
      <c r="H59" s="49"/>
      <c r="I59" s="49"/>
      <c r="J59" s="4"/>
      <c r="K59" s="49"/>
    </row>
    <row r="60" spans="1:11" s="221" customFormat="1" ht="25.5" x14ac:dyDescent="0.25">
      <c r="A60" s="206" t="s">
        <v>918</v>
      </c>
      <c r="B60" s="210" t="s">
        <v>1204</v>
      </c>
      <c r="C60" s="118">
        <f t="shared" si="0"/>
        <v>195000</v>
      </c>
      <c r="D60" s="229"/>
      <c r="E60" s="3">
        <v>130</v>
      </c>
      <c r="F60" s="12" t="s">
        <v>756</v>
      </c>
      <c r="G60" s="109" t="s">
        <v>59</v>
      </c>
      <c r="H60" s="49"/>
      <c r="I60" s="49"/>
      <c r="J60" s="4"/>
      <c r="K60" s="49"/>
    </row>
    <row r="61" spans="1:11" s="221" customFormat="1" x14ac:dyDescent="0.25">
      <c r="A61" s="206" t="s">
        <v>919</v>
      </c>
      <c r="B61" s="210" t="s">
        <v>1205</v>
      </c>
      <c r="C61" s="118">
        <f t="shared" si="0"/>
        <v>75000</v>
      </c>
      <c r="D61" s="229"/>
      <c r="E61" s="3">
        <v>50</v>
      </c>
      <c r="F61" s="12" t="s">
        <v>756</v>
      </c>
      <c r="G61" s="109" t="s">
        <v>59</v>
      </c>
      <c r="H61" s="49"/>
      <c r="I61" s="49"/>
      <c r="J61" s="4"/>
      <c r="K61" s="49"/>
    </row>
    <row r="62" spans="1:11" s="221" customFormat="1" x14ac:dyDescent="0.25">
      <c r="A62" s="206" t="s">
        <v>920</v>
      </c>
      <c r="B62" s="210" t="s">
        <v>1206</v>
      </c>
      <c r="C62" s="118">
        <f t="shared" si="0"/>
        <v>66000</v>
      </c>
      <c r="D62" s="229"/>
      <c r="E62" s="3">
        <v>44</v>
      </c>
      <c r="F62" s="12" t="s">
        <v>756</v>
      </c>
      <c r="G62" s="109" t="s">
        <v>59</v>
      </c>
      <c r="H62" s="49"/>
      <c r="I62" s="49"/>
      <c r="J62" s="4"/>
      <c r="K62" s="49"/>
    </row>
    <row r="63" spans="1:11" s="221" customFormat="1" ht="25.5" x14ac:dyDescent="0.25">
      <c r="A63" s="206" t="s">
        <v>921</v>
      </c>
      <c r="B63" s="210" t="s">
        <v>1207</v>
      </c>
      <c r="C63" s="118">
        <f t="shared" si="0"/>
        <v>331500</v>
      </c>
      <c r="D63" s="229"/>
      <c r="E63" s="3">
        <v>221</v>
      </c>
      <c r="F63" s="12" t="s">
        <v>756</v>
      </c>
      <c r="G63" s="109" t="s">
        <v>59</v>
      </c>
      <c r="H63" s="49"/>
      <c r="I63" s="49"/>
      <c r="J63" s="4"/>
      <c r="K63" s="49"/>
    </row>
    <row r="64" spans="1:11" s="221" customFormat="1" ht="25.5" x14ac:dyDescent="0.25">
      <c r="A64" s="206" t="s">
        <v>922</v>
      </c>
      <c r="B64" s="210" t="s">
        <v>1208</v>
      </c>
      <c r="C64" s="118">
        <f t="shared" si="0"/>
        <v>177000</v>
      </c>
      <c r="D64" s="229"/>
      <c r="E64" s="3">
        <v>118</v>
      </c>
      <c r="F64" s="12" t="s">
        <v>756</v>
      </c>
      <c r="G64" s="109" t="s">
        <v>59</v>
      </c>
      <c r="H64" s="49"/>
      <c r="I64" s="49"/>
      <c r="J64" s="4"/>
      <c r="K64" s="49"/>
    </row>
    <row r="65" spans="1:13" s="221" customFormat="1" x14ac:dyDescent="0.25">
      <c r="A65" s="206" t="s">
        <v>923</v>
      </c>
      <c r="B65" s="210" t="s">
        <v>1209</v>
      </c>
      <c r="C65" s="118">
        <f t="shared" si="0"/>
        <v>85500</v>
      </c>
      <c r="D65" s="229"/>
      <c r="E65" s="241">
        <v>57</v>
      </c>
      <c r="F65" s="12" t="s">
        <v>756</v>
      </c>
      <c r="G65" s="109" t="s">
        <v>59</v>
      </c>
      <c r="H65" s="49"/>
      <c r="I65" s="49"/>
      <c r="J65" s="4"/>
      <c r="K65" s="49"/>
    </row>
    <row r="66" spans="1:13" s="221" customFormat="1" x14ac:dyDescent="0.25">
      <c r="A66" s="206" t="s">
        <v>924</v>
      </c>
      <c r="B66" s="210" t="s">
        <v>1210</v>
      </c>
      <c r="C66" s="118">
        <f t="shared" si="0"/>
        <v>26250</v>
      </c>
      <c r="D66" s="229"/>
      <c r="E66" s="241">
        <v>17.5</v>
      </c>
      <c r="F66" s="12" t="s">
        <v>756</v>
      </c>
      <c r="G66" s="109" t="s">
        <v>59</v>
      </c>
      <c r="H66" s="49"/>
      <c r="I66" s="49"/>
      <c r="J66" s="4"/>
      <c r="K66" s="49"/>
    </row>
    <row r="67" spans="1:13" s="221" customFormat="1" x14ac:dyDescent="0.25">
      <c r="A67" s="206" t="s">
        <v>925</v>
      </c>
      <c r="B67" s="210" t="s">
        <v>1211</v>
      </c>
      <c r="C67" s="118">
        <f t="shared" si="0"/>
        <v>189750</v>
      </c>
      <c r="D67" s="229"/>
      <c r="E67" s="241">
        <v>126.5</v>
      </c>
      <c r="F67" s="12" t="s">
        <v>756</v>
      </c>
      <c r="G67" s="109" t="s">
        <v>759</v>
      </c>
      <c r="H67" s="49"/>
      <c r="I67" s="49"/>
      <c r="J67" s="4"/>
      <c r="K67" s="49"/>
    </row>
    <row r="68" spans="1:13" s="221" customFormat="1" x14ac:dyDescent="0.25">
      <c r="A68" s="206" t="s">
        <v>926</v>
      </c>
      <c r="B68" s="210" t="s">
        <v>1179</v>
      </c>
      <c r="C68" s="118">
        <f t="shared" si="0"/>
        <v>515250</v>
      </c>
      <c r="D68" s="229"/>
      <c r="E68" s="241">
        <v>343.5</v>
      </c>
      <c r="F68" s="12" t="s">
        <v>756</v>
      </c>
      <c r="G68" s="109" t="s">
        <v>759</v>
      </c>
      <c r="H68" s="49"/>
      <c r="I68" s="49"/>
      <c r="J68" s="4"/>
      <c r="K68" s="49"/>
    </row>
    <row r="69" spans="1:13" s="221" customFormat="1" ht="25.5" x14ac:dyDescent="0.25">
      <c r="A69" s="206" t="s">
        <v>927</v>
      </c>
      <c r="B69" s="210" t="s">
        <v>1212</v>
      </c>
      <c r="C69" s="118">
        <f>322.95*1500</f>
        <v>484425</v>
      </c>
      <c r="D69" s="229"/>
      <c r="E69" s="239" t="s">
        <v>1217</v>
      </c>
      <c r="F69" s="12" t="s">
        <v>756</v>
      </c>
      <c r="G69" s="109">
        <v>1998</v>
      </c>
      <c r="H69" s="49"/>
      <c r="I69" s="49"/>
      <c r="J69" s="4"/>
      <c r="K69" s="49"/>
    </row>
    <row r="70" spans="1:13" s="221" customFormat="1" ht="25.5" x14ac:dyDescent="0.25">
      <c r="A70" s="206" t="s">
        <v>928</v>
      </c>
      <c r="B70" s="210" t="s">
        <v>1213</v>
      </c>
      <c r="C70" s="118">
        <v>1040840.87</v>
      </c>
      <c r="D70" s="240"/>
      <c r="E70" s="241">
        <v>269.45</v>
      </c>
      <c r="F70" s="12" t="s">
        <v>757</v>
      </c>
      <c r="G70" s="109">
        <v>2015</v>
      </c>
      <c r="H70" s="49"/>
      <c r="I70" s="49"/>
      <c r="J70" s="4"/>
      <c r="K70" s="49"/>
    </row>
    <row r="71" spans="1:13" s="221" customFormat="1" ht="25.5" x14ac:dyDescent="0.25">
      <c r="A71" s="206" t="s">
        <v>929</v>
      </c>
      <c r="B71" s="210" t="s">
        <v>1218</v>
      </c>
      <c r="C71" s="118">
        <f>132*2500</f>
        <v>330000</v>
      </c>
      <c r="D71" s="229"/>
      <c r="E71" s="241" t="s">
        <v>1216</v>
      </c>
      <c r="F71" s="12" t="s">
        <v>756</v>
      </c>
      <c r="G71" s="109" t="s">
        <v>760</v>
      </c>
      <c r="H71" s="49"/>
      <c r="I71" s="49"/>
      <c r="J71" s="4"/>
      <c r="K71" s="49"/>
      <c r="M71" s="290"/>
    </row>
    <row r="72" spans="1:13" x14ac:dyDescent="0.25">
      <c r="A72" s="206"/>
      <c r="B72" s="215" t="s">
        <v>771</v>
      </c>
      <c r="C72" s="96"/>
      <c r="D72" s="229"/>
      <c r="E72" s="3"/>
      <c r="F72" s="12"/>
      <c r="G72" s="81"/>
      <c r="H72" s="49"/>
      <c r="I72" s="49"/>
      <c r="J72" s="4"/>
      <c r="K72" s="49"/>
      <c r="L72" s="20"/>
    </row>
    <row r="73" spans="1:13" ht="25.5" x14ac:dyDescent="0.25">
      <c r="A73" s="206" t="s">
        <v>930</v>
      </c>
      <c r="B73" s="88" t="s">
        <v>698</v>
      </c>
      <c r="C73" s="132">
        <v>2317125</v>
      </c>
      <c r="D73" s="229"/>
      <c r="E73" s="3">
        <v>926.85</v>
      </c>
      <c r="F73" s="12" t="s">
        <v>756</v>
      </c>
      <c r="G73" s="81" t="s">
        <v>759</v>
      </c>
      <c r="H73" s="49" t="s">
        <v>762</v>
      </c>
      <c r="I73" s="62" t="s">
        <v>59</v>
      </c>
      <c r="J73" s="11" t="s">
        <v>59</v>
      </c>
      <c r="K73" s="62" t="s">
        <v>59</v>
      </c>
      <c r="L73" s="20"/>
    </row>
    <row r="74" spans="1:13" ht="25.5" x14ac:dyDescent="0.25">
      <c r="A74" s="206" t="s">
        <v>931</v>
      </c>
      <c r="B74" s="172" t="s">
        <v>1071</v>
      </c>
      <c r="C74" s="132">
        <v>4101002.66</v>
      </c>
      <c r="D74" s="234"/>
      <c r="E74" s="3">
        <v>1430.74</v>
      </c>
      <c r="F74" s="12" t="s">
        <v>757</v>
      </c>
      <c r="G74" s="81" t="s">
        <v>759</v>
      </c>
      <c r="H74" s="49" t="s">
        <v>73</v>
      </c>
      <c r="I74" s="49" t="s">
        <v>74</v>
      </c>
      <c r="J74" s="4" t="s">
        <v>75</v>
      </c>
      <c r="K74" s="49" t="s">
        <v>76</v>
      </c>
      <c r="L74" s="20"/>
    </row>
    <row r="75" spans="1:13" ht="25.5" x14ac:dyDescent="0.25">
      <c r="A75" s="206" t="s">
        <v>932</v>
      </c>
      <c r="B75" s="88" t="s">
        <v>699</v>
      </c>
      <c r="C75" s="132">
        <v>395750</v>
      </c>
      <c r="D75" s="234"/>
      <c r="E75" s="3">
        <v>158.30000000000001</v>
      </c>
      <c r="F75" s="12" t="s">
        <v>756</v>
      </c>
      <c r="G75" s="81">
        <v>1860</v>
      </c>
      <c r="H75" s="49" t="s">
        <v>763</v>
      </c>
      <c r="I75" s="62" t="s">
        <v>59</v>
      </c>
      <c r="J75" s="11" t="s">
        <v>59</v>
      </c>
      <c r="K75" s="62" t="s">
        <v>59</v>
      </c>
      <c r="L75" s="20"/>
    </row>
    <row r="76" spans="1:13" ht="25.5" x14ac:dyDescent="0.25">
      <c r="A76" s="206" t="s">
        <v>933</v>
      </c>
      <c r="B76" s="88" t="s">
        <v>700</v>
      </c>
      <c r="C76" s="132">
        <v>191675</v>
      </c>
      <c r="D76" s="234"/>
      <c r="E76" s="3">
        <v>76.67</v>
      </c>
      <c r="F76" s="12" t="s">
        <v>756</v>
      </c>
      <c r="G76" s="81">
        <v>1870</v>
      </c>
      <c r="H76" s="49" t="s">
        <v>763</v>
      </c>
      <c r="I76" s="62" t="s">
        <v>59</v>
      </c>
      <c r="J76" s="11" t="s">
        <v>59</v>
      </c>
      <c r="K76" s="62" t="s">
        <v>59</v>
      </c>
      <c r="L76" s="20"/>
    </row>
    <row r="77" spans="1:13" ht="25.5" x14ac:dyDescent="0.25">
      <c r="A77" s="206" t="s">
        <v>934</v>
      </c>
      <c r="B77" s="88" t="s">
        <v>701</v>
      </c>
      <c r="C77" s="132">
        <v>196175</v>
      </c>
      <c r="D77" s="234"/>
      <c r="E77" s="3">
        <v>80.23</v>
      </c>
      <c r="F77" s="12" t="s">
        <v>756</v>
      </c>
      <c r="G77" s="81">
        <v>1850</v>
      </c>
      <c r="H77" s="49" t="s">
        <v>763</v>
      </c>
      <c r="I77" s="62" t="s">
        <v>59</v>
      </c>
      <c r="J77" s="11" t="s">
        <v>59</v>
      </c>
      <c r="K77" s="62" t="s">
        <v>59</v>
      </c>
      <c r="L77" s="20"/>
    </row>
    <row r="78" spans="1:13" ht="25.5" x14ac:dyDescent="0.25">
      <c r="A78" s="206" t="s">
        <v>935</v>
      </c>
      <c r="B78" s="88" t="s">
        <v>702</v>
      </c>
      <c r="C78" s="132">
        <v>392550</v>
      </c>
      <c r="D78" s="234"/>
      <c r="E78" s="3">
        <v>157.02000000000001</v>
      </c>
      <c r="F78" s="12" t="s">
        <v>756</v>
      </c>
      <c r="G78" s="81">
        <v>1900</v>
      </c>
      <c r="H78" s="49" t="s">
        <v>763</v>
      </c>
      <c r="I78" s="62" t="s">
        <v>59</v>
      </c>
      <c r="J78" s="11" t="s">
        <v>59</v>
      </c>
      <c r="K78" s="62" t="s">
        <v>59</v>
      </c>
      <c r="L78" s="20"/>
    </row>
    <row r="79" spans="1:13" ht="25.5" x14ac:dyDescent="0.25">
      <c r="A79" s="206" t="s">
        <v>936</v>
      </c>
      <c r="B79" s="88" t="s">
        <v>703</v>
      </c>
      <c r="C79" s="132">
        <v>856625</v>
      </c>
      <c r="D79" s="234"/>
      <c r="E79" s="3">
        <v>342.65</v>
      </c>
      <c r="F79" s="12" t="s">
        <v>756</v>
      </c>
      <c r="G79" s="81">
        <v>1915</v>
      </c>
      <c r="H79" s="49" t="s">
        <v>764</v>
      </c>
      <c r="I79" s="62" t="s">
        <v>59</v>
      </c>
      <c r="J79" s="11" t="s">
        <v>59</v>
      </c>
      <c r="K79" s="62" t="s">
        <v>59</v>
      </c>
      <c r="L79" s="20"/>
    </row>
    <row r="80" spans="1:13" x14ac:dyDescent="0.25">
      <c r="A80" s="206" t="s">
        <v>937</v>
      </c>
      <c r="B80" s="88" t="s">
        <v>704</v>
      </c>
      <c r="C80" s="132">
        <v>993925</v>
      </c>
      <c r="D80" s="234"/>
      <c r="E80" s="3">
        <v>397.57</v>
      </c>
      <c r="F80" s="12" t="s">
        <v>756</v>
      </c>
      <c r="G80" s="81">
        <v>1969</v>
      </c>
      <c r="H80" s="49" t="s">
        <v>765</v>
      </c>
      <c r="I80" s="62" t="s">
        <v>59</v>
      </c>
      <c r="J80" s="11" t="s">
        <v>59</v>
      </c>
      <c r="K80" s="62" t="s">
        <v>59</v>
      </c>
      <c r="L80" s="20"/>
    </row>
    <row r="81" spans="1:12" ht="25.5" x14ac:dyDescent="0.25">
      <c r="A81" s="206" t="s">
        <v>938</v>
      </c>
      <c r="B81" s="88" t="s">
        <v>705</v>
      </c>
      <c r="C81" s="132">
        <v>437125</v>
      </c>
      <c r="D81" s="234"/>
      <c r="E81" s="3">
        <v>174.85</v>
      </c>
      <c r="F81" s="12" t="s">
        <v>756</v>
      </c>
      <c r="G81" s="81">
        <v>1900</v>
      </c>
      <c r="H81" s="49" t="s">
        <v>764</v>
      </c>
      <c r="I81" s="62" t="s">
        <v>59</v>
      </c>
      <c r="J81" s="11" t="s">
        <v>59</v>
      </c>
      <c r="K81" s="62" t="s">
        <v>59</v>
      </c>
      <c r="L81" s="20"/>
    </row>
    <row r="82" spans="1:12" ht="25.5" x14ac:dyDescent="0.25">
      <c r="A82" s="206" t="s">
        <v>939</v>
      </c>
      <c r="B82" s="88" t="s">
        <v>706</v>
      </c>
      <c r="C82" s="132">
        <v>804525</v>
      </c>
      <c r="D82" s="234"/>
      <c r="E82" s="3">
        <v>321.91000000000003</v>
      </c>
      <c r="F82" s="12" t="s">
        <v>756</v>
      </c>
      <c r="G82" s="81">
        <v>1920</v>
      </c>
      <c r="H82" s="49" t="s">
        <v>763</v>
      </c>
      <c r="I82" s="62" t="s">
        <v>59</v>
      </c>
      <c r="J82" s="11" t="s">
        <v>59</v>
      </c>
      <c r="K82" s="62" t="s">
        <v>59</v>
      </c>
      <c r="L82" s="20"/>
    </row>
    <row r="83" spans="1:12" ht="25.5" x14ac:dyDescent="0.25">
      <c r="A83" s="206" t="s">
        <v>940</v>
      </c>
      <c r="B83" s="88" t="s">
        <v>707</v>
      </c>
      <c r="C83" s="132">
        <v>400650</v>
      </c>
      <c r="D83" s="234"/>
      <c r="E83" s="3">
        <v>160.26</v>
      </c>
      <c r="F83" s="12" t="s">
        <v>756</v>
      </c>
      <c r="G83" s="81">
        <v>1820</v>
      </c>
      <c r="H83" s="49" t="s">
        <v>766</v>
      </c>
      <c r="I83" s="62" t="s">
        <v>59</v>
      </c>
      <c r="J83" s="11" t="s">
        <v>59</v>
      </c>
      <c r="K83" s="62" t="s">
        <v>59</v>
      </c>
      <c r="L83" s="20"/>
    </row>
    <row r="84" spans="1:12" ht="25.5" x14ac:dyDescent="0.25">
      <c r="A84" s="206" t="s">
        <v>941</v>
      </c>
      <c r="B84" s="88" t="s">
        <v>708</v>
      </c>
      <c r="C84" s="132">
        <v>171075</v>
      </c>
      <c r="D84" s="234"/>
      <c r="E84" s="3">
        <v>68.430000000000007</v>
      </c>
      <c r="F84" s="12" t="s">
        <v>756</v>
      </c>
      <c r="G84" s="81">
        <v>1960</v>
      </c>
      <c r="H84" s="49" t="s">
        <v>763</v>
      </c>
      <c r="I84" s="62" t="s">
        <v>59</v>
      </c>
      <c r="J84" s="11" t="s">
        <v>59</v>
      </c>
      <c r="K84" s="62" t="s">
        <v>59</v>
      </c>
      <c r="L84" s="20"/>
    </row>
    <row r="85" spans="1:12" ht="25.5" x14ac:dyDescent="0.25">
      <c r="A85" s="206" t="s">
        <v>942</v>
      </c>
      <c r="B85" s="88" t="s">
        <v>709</v>
      </c>
      <c r="C85" s="132">
        <v>353525</v>
      </c>
      <c r="D85" s="234"/>
      <c r="E85" s="3">
        <v>141.41</v>
      </c>
      <c r="F85" s="12" t="s">
        <v>756</v>
      </c>
      <c r="G85" s="81">
        <v>1890</v>
      </c>
      <c r="H85" s="49" t="s">
        <v>763</v>
      </c>
      <c r="I85" s="62" t="s">
        <v>59</v>
      </c>
      <c r="J85" s="11" t="s">
        <v>59</v>
      </c>
      <c r="K85" s="62" t="s">
        <v>59</v>
      </c>
      <c r="L85" s="20"/>
    </row>
    <row r="86" spans="1:12" ht="25.5" x14ac:dyDescent="0.25">
      <c r="A86" s="206" t="s">
        <v>943</v>
      </c>
      <c r="B86" s="88" t="s">
        <v>710</v>
      </c>
      <c r="C86" s="132">
        <v>125675</v>
      </c>
      <c r="D86" s="234"/>
      <c r="E86" s="3">
        <v>50.27</v>
      </c>
      <c r="F86" s="12" t="s">
        <v>756</v>
      </c>
      <c r="G86" s="81">
        <v>1910</v>
      </c>
      <c r="H86" s="49" t="s">
        <v>766</v>
      </c>
      <c r="I86" s="62" t="s">
        <v>59</v>
      </c>
      <c r="J86" s="11" t="s">
        <v>59</v>
      </c>
      <c r="K86" s="62" t="s">
        <v>59</v>
      </c>
      <c r="L86" s="20"/>
    </row>
    <row r="87" spans="1:12" ht="25.5" x14ac:dyDescent="0.25">
      <c r="A87" s="206" t="s">
        <v>944</v>
      </c>
      <c r="B87" s="88" t="s">
        <v>711</v>
      </c>
      <c r="C87" s="132">
        <v>100950</v>
      </c>
      <c r="D87" s="234"/>
      <c r="E87" s="3">
        <v>40.380000000000003</v>
      </c>
      <c r="F87" s="12" t="s">
        <v>756</v>
      </c>
      <c r="G87" s="81">
        <v>1890</v>
      </c>
      <c r="H87" s="49" t="s">
        <v>764</v>
      </c>
      <c r="I87" s="62" t="s">
        <v>59</v>
      </c>
      <c r="J87" s="11" t="s">
        <v>59</v>
      </c>
      <c r="K87" s="62" t="s">
        <v>59</v>
      </c>
      <c r="L87" s="20"/>
    </row>
    <row r="88" spans="1:12" ht="25.5" x14ac:dyDescent="0.25">
      <c r="A88" s="206" t="s">
        <v>945</v>
      </c>
      <c r="B88" s="88" t="s">
        <v>712</v>
      </c>
      <c r="C88" s="132">
        <v>265625</v>
      </c>
      <c r="D88" s="234"/>
      <c r="E88" s="3">
        <v>106.25</v>
      </c>
      <c r="F88" s="12" t="s">
        <v>756</v>
      </c>
      <c r="G88" s="81">
        <v>1810</v>
      </c>
      <c r="H88" s="49" t="s">
        <v>763</v>
      </c>
      <c r="I88" s="62" t="s">
        <v>59</v>
      </c>
      <c r="J88" s="11" t="s">
        <v>59</v>
      </c>
      <c r="K88" s="62" t="s">
        <v>59</v>
      </c>
      <c r="L88" s="20"/>
    </row>
    <row r="89" spans="1:12" ht="25.5" x14ac:dyDescent="0.25">
      <c r="A89" s="206" t="s">
        <v>946</v>
      </c>
      <c r="B89" s="88" t="s">
        <v>713</v>
      </c>
      <c r="C89" s="132">
        <v>296450</v>
      </c>
      <c r="D89" s="234"/>
      <c r="E89" s="3">
        <v>118.58</v>
      </c>
      <c r="F89" s="12" t="s">
        <v>756</v>
      </c>
      <c r="G89" s="81">
        <v>1910</v>
      </c>
      <c r="H89" s="49" t="s">
        <v>763</v>
      </c>
      <c r="I89" s="62" t="s">
        <v>59</v>
      </c>
      <c r="J89" s="11" t="s">
        <v>59</v>
      </c>
      <c r="K89" s="62" t="s">
        <v>59</v>
      </c>
      <c r="L89" s="20"/>
    </row>
    <row r="90" spans="1:12" ht="25.5" x14ac:dyDescent="0.25">
      <c r="A90" s="206" t="s">
        <v>947</v>
      </c>
      <c r="B90" s="88" t="s">
        <v>714</v>
      </c>
      <c r="C90" s="132">
        <v>552725</v>
      </c>
      <c r="D90" s="234"/>
      <c r="E90" s="3">
        <v>221.09</v>
      </c>
      <c r="F90" s="12" t="s">
        <v>756</v>
      </c>
      <c r="G90" s="81">
        <v>1850</v>
      </c>
      <c r="H90" s="49" t="s">
        <v>763</v>
      </c>
      <c r="I90" s="62" t="s">
        <v>59</v>
      </c>
      <c r="J90" s="11" t="s">
        <v>59</v>
      </c>
      <c r="K90" s="62" t="s">
        <v>59</v>
      </c>
      <c r="L90" s="20"/>
    </row>
    <row r="91" spans="1:12" ht="25.5" x14ac:dyDescent="0.25">
      <c r="A91" s="206" t="s">
        <v>948</v>
      </c>
      <c r="B91" s="88" t="s">
        <v>715</v>
      </c>
      <c r="C91" s="132">
        <v>271300</v>
      </c>
      <c r="D91" s="234"/>
      <c r="E91" s="3">
        <v>106.01</v>
      </c>
      <c r="F91" s="12" t="s">
        <v>756</v>
      </c>
      <c r="G91" s="81">
        <v>1850</v>
      </c>
      <c r="H91" s="49" t="s">
        <v>763</v>
      </c>
      <c r="I91" s="62" t="s">
        <v>59</v>
      </c>
      <c r="J91" s="11" t="s">
        <v>59</v>
      </c>
      <c r="K91" s="62" t="s">
        <v>59</v>
      </c>
      <c r="L91" s="20"/>
    </row>
    <row r="92" spans="1:12" ht="25.5" x14ac:dyDescent="0.25">
      <c r="A92" s="206" t="s">
        <v>949</v>
      </c>
      <c r="B92" s="88" t="s">
        <v>716</v>
      </c>
      <c r="C92" s="132">
        <v>223625</v>
      </c>
      <c r="D92" s="234"/>
      <c r="E92" s="3">
        <v>89.45</v>
      </c>
      <c r="F92" s="12" t="s">
        <v>756</v>
      </c>
      <c r="G92" s="81">
        <v>1880</v>
      </c>
      <c r="H92" s="49" t="s">
        <v>764</v>
      </c>
      <c r="I92" s="62" t="s">
        <v>59</v>
      </c>
      <c r="J92" s="11" t="s">
        <v>59</v>
      </c>
      <c r="K92" s="62" t="s">
        <v>59</v>
      </c>
      <c r="L92" s="20"/>
    </row>
    <row r="93" spans="1:12" ht="25.5" x14ac:dyDescent="0.25">
      <c r="A93" s="206" t="s">
        <v>950</v>
      </c>
      <c r="B93" s="88" t="s">
        <v>717</v>
      </c>
      <c r="C93" s="132">
        <v>134325</v>
      </c>
      <c r="D93" s="234"/>
      <c r="E93" s="3">
        <v>53.73</v>
      </c>
      <c r="F93" s="12" t="s">
        <v>756</v>
      </c>
      <c r="G93" s="81">
        <v>1910</v>
      </c>
      <c r="H93" s="49" t="s">
        <v>764</v>
      </c>
      <c r="I93" s="62" t="s">
        <v>59</v>
      </c>
      <c r="J93" s="11" t="s">
        <v>59</v>
      </c>
      <c r="K93" s="62" t="s">
        <v>59</v>
      </c>
      <c r="L93" s="20"/>
    </row>
    <row r="94" spans="1:12" x14ac:dyDescent="0.25">
      <c r="A94" s="206" t="s">
        <v>951</v>
      </c>
      <c r="B94" s="88" t="s">
        <v>718</v>
      </c>
      <c r="C94" s="132">
        <v>984875</v>
      </c>
      <c r="D94" s="234"/>
      <c r="E94" s="3">
        <v>393.95</v>
      </c>
      <c r="F94" s="12" t="s">
        <v>756</v>
      </c>
      <c r="G94" s="81">
        <v>1915</v>
      </c>
      <c r="H94" s="49" t="s">
        <v>765</v>
      </c>
      <c r="I94" s="62" t="s">
        <v>59</v>
      </c>
      <c r="J94" s="11" t="s">
        <v>59</v>
      </c>
      <c r="K94" s="62" t="s">
        <v>59</v>
      </c>
      <c r="L94" s="20"/>
    </row>
    <row r="95" spans="1:12" ht="25.5" x14ac:dyDescent="0.25">
      <c r="A95" s="206" t="s">
        <v>952</v>
      </c>
      <c r="B95" s="88" t="s">
        <v>719</v>
      </c>
      <c r="C95" s="132">
        <v>1113950</v>
      </c>
      <c r="D95" s="234"/>
      <c r="E95" s="3">
        <v>445.58</v>
      </c>
      <c r="F95" s="12" t="s">
        <v>756</v>
      </c>
      <c r="G95" s="81">
        <v>1962</v>
      </c>
      <c r="H95" s="49" t="s">
        <v>763</v>
      </c>
      <c r="I95" s="62" t="s">
        <v>59</v>
      </c>
      <c r="J95" s="11" t="s">
        <v>59</v>
      </c>
      <c r="K95" s="62" t="s">
        <v>59</v>
      </c>
      <c r="L95" s="20"/>
    </row>
    <row r="96" spans="1:12" ht="25.5" x14ac:dyDescent="0.25">
      <c r="A96" s="206" t="s">
        <v>953</v>
      </c>
      <c r="B96" s="88" t="s">
        <v>720</v>
      </c>
      <c r="C96" s="132">
        <v>935600</v>
      </c>
      <c r="D96" s="234"/>
      <c r="E96" s="3">
        <v>406.79</v>
      </c>
      <c r="F96" s="12" t="s">
        <v>756</v>
      </c>
      <c r="G96" s="81" t="s">
        <v>759</v>
      </c>
      <c r="H96" s="49" t="s">
        <v>767</v>
      </c>
      <c r="I96" s="62" t="s">
        <v>59</v>
      </c>
      <c r="J96" s="11" t="s">
        <v>59</v>
      </c>
      <c r="K96" s="62" t="s">
        <v>59</v>
      </c>
      <c r="L96" s="20"/>
    </row>
    <row r="97" spans="1:12" ht="25.5" x14ac:dyDescent="0.25">
      <c r="A97" s="206" t="s">
        <v>954</v>
      </c>
      <c r="B97" s="88" t="s">
        <v>721</v>
      </c>
      <c r="C97" s="132">
        <v>453175</v>
      </c>
      <c r="D97" s="234"/>
      <c r="E97" s="3">
        <v>183.33</v>
      </c>
      <c r="F97" s="12" t="s">
        <v>756</v>
      </c>
      <c r="G97" s="81">
        <v>1910</v>
      </c>
      <c r="H97" s="49" t="s">
        <v>766</v>
      </c>
      <c r="I97" s="62" t="s">
        <v>59</v>
      </c>
      <c r="J97" s="11" t="s">
        <v>59</v>
      </c>
      <c r="K97" s="62" t="s">
        <v>59</v>
      </c>
      <c r="L97" s="20"/>
    </row>
    <row r="98" spans="1:12" ht="25.5" x14ac:dyDescent="0.25">
      <c r="A98" s="206" t="s">
        <v>955</v>
      </c>
      <c r="B98" s="88" t="s">
        <v>722</v>
      </c>
      <c r="C98" s="132">
        <v>184550</v>
      </c>
      <c r="D98" s="234"/>
      <c r="E98" s="3">
        <v>73.819999999999993</v>
      </c>
      <c r="F98" s="12" t="s">
        <v>756</v>
      </c>
      <c r="G98" s="81">
        <v>1906</v>
      </c>
      <c r="H98" s="49" t="s">
        <v>763</v>
      </c>
      <c r="I98" s="62" t="s">
        <v>59</v>
      </c>
      <c r="J98" s="11" t="s">
        <v>59</v>
      </c>
      <c r="K98" s="62" t="s">
        <v>59</v>
      </c>
      <c r="L98" s="20"/>
    </row>
    <row r="99" spans="1:12" ht="25.5" x14ac:dyDescent="0.25">
      <c r="A99" s="206" t="s">
        <v>956</v>
      </c>
      <c r="B99" s="88" t="s">
        <v>723</v>
      </c>
      <c r="C99" s="132">
        <v>245600</v>
      </c>
      <c r="D99" s="234"/>
      <c r="E99" s="3">
        <v>98.24</v>
      </c>
      <c r="F99" s="12" t="s">
        <v>756</v>
      </c>
      <c r="G99" s="81">
        <v>1895</v>
      </c>
      <c r="H99" s="49" t="s">
        <v>763</v>
      </c>
      <c r="I99" s="62" t="s">
        <v>59</v>
      </c>
      <c r="J99" s="11" t="s">
        <v>59</v>
      </c>
      <c r="K99" s="62" t="s">
        <v>59</v>
      </c>
      <c r="L99" s="20"/>
    </row>
    <row r="100" spans="1:12" ht="25.5" x14ac:dyDescent="0.25">
      <c r="A100" s="206" t="s">
        <v>957</v>
      </c>
      <c r="B100" s="88" t="s">
        <v>724</v>
      </c>
      <c r="C100" s="132">
        <v>270900</v>
      </c>
      <c r="D100" s="234"/>
      <c r="E100" s="3">
        <v>108.36</v>
      </c>
      <c r="F100" s="12" t="s">
        <v>756</v>
      </c>
      <c r="G100" s="81">
        <v>1890</v>
      </c>
      <c r="H100" s="49" t="s">
        <v>763</v>
      </c>
      <c r="I100" s="62" t="s">
        <v>59</v>
      </c>
      <c r="J100" s="11" t="s">
        <v>59</v>
      </c>
      <c r="K100" s="62" t="s">
        <v>59</v>
      </c>
      <c r="L100" s="20"/>
    </row>
    <row r="101" spans="1:12" ht="25.5" x14ac:dyDescent="0.25">
      <c r="A101" s="206" t="s">
        <v>958</v>
      </c>
      <c r="B101" s="88" t="s">
        <v>725</v>
      </c>
      <c r="C101" s="132">
        <v>414525</v>
      </c>
      <c r="D101" s="234"/>
      <c r="E101" s="3">
        <v>165.81</v>
      </c>
      <c r="F101" s="12" t="s">
        <v>756</v>
      </c>
      <c r="G101" s="81">
        <v>1900</v>
      </c>
      <c r="H101" s="49" t="s">
        <v>764</v>
      </c>
      <c r="I101" s="62" t="s">
        <v>59</v>
      </c>
      <c r="J101" s="11" t="s">
        <v>59</v>
      </c>
      <c r="K101" s="62" t="s">
        <v>59</v>
      </c>
      <c r="L101" s="20"/>
    </row>
    <row r="102" spans="1:12" x14ac:dyDescent="0.25">
      <c r="A102" s="206" t="s">
        <v>959</v>
      </c>
      <c r="B102" s="88" t="s">
        <v>726</v>
      </c>
      <c r="C102" s="132">
        <v>234275</v>
      </c>
      <c r="D102" s="234"/>
      <c r="E102" s="3">
        <v>93.71</v>
      </c>
      <c r="F102" s="12" t="s">
        <v>756</v>
      </c>
      <c r="G102" s="81">
        <v>1920</v>
      </c>
      <c r="H102" s="49" t="s">
        <v>768</v>
      </c>
      <c r="I102" s="62" t="s">
        <v>59</v>
      </c>
      <c r="J102" s="11" t="s">
        <v>59</v>
      </c>
      <c r="K102" s="62" t="s">
        <v>59</v>
      </c>
      <c r="L102" s="20"/>
    </row>
    <row r="103" spans="1:12" ht="25.5" x14ac:dyDescent="0.25">
      <c r="A103" s="206" t="s">
        <v>960</v>
      </c>
      <c r="B103" s="88" t="s">
        <v>727</v>
      </c>
      <c r="C103" s="132">
        <v>869550</v>
      </c>
      <c r="D103" s="234"/>
      <c r="E103" s="3">
        <v>347.82</v>
      </c>
      <c r="F103" s="12" t="s">
        <v>756</v>
      </c>
      <c r="G103" s="81">
        <v>1893</v>
      </c>
      <c r="H103" s="49" t="s">
        <v>763</v>
      </c>
      <c r="I103" s="62" t="s">
        <v>59</v>
      </c>
      <c r="J103" s="11" t="s">
        <v>59</v>
      </c>
      <c r="K103" s="62" t="s">
        <v>59</v>
      </c>
      <c r="L103" s="20"/>
    </row>
    <row r="104" spans="1:12" ht="25.5" x14ac:dyDescent="0.25">
      <c r="A104" s="206" t="s">
        <v>961</v>
      </c>
      <c r="B104" s="88" t="s">
        <v>728</v>
      </c>
      <c r="C104" s="132">
        <v>331750</v>
      </c>
      <c r="D104" s="234"/>
      <c r="E104" s="3">
        <v>132.69999999999999</v>
      </c>
      <c r="F104" s="12" t="s">
        <v>756</v>
      </c>
      <c r="G104" s="81">
        <v>1899</v>
      </c>
      <c r="H104" s="49" t="s">
        <v>763</v>
      </c>
      <c r="I104" s="62" t="s">
        <v>59</v>
      </c>
      <c r="J104" s="11" t="s">
        <v>59</v>
      </c>
      <c r="K104" s="62" t="s">
        <v>59</v>
      </c>
      <c r="L104" s="20"/>
    </row>
    <row r="105" spans="1:12" ht="25.5" x14ac:dyDescent="0.25">
      <c r="A105" s="206" t="s">
        <v>962</v>
      </c>
      <c r="B105" s="88" t="s">
        <v>729</v>
      </c>
      <c r="C105" s="132">
        <v>477475</v>
      </c>
      <c r="D105" s="234"/>
      <c r="E105" s="3">
        <v>190.99</v>
      </c>
      <c r="F105" s="12" t="s">
        <v>756</v>
      </c>
      <c r="G105" s="81">
        <v>1899</v>
      </c>
      <c r="H105" s="49" t="s">
        <v>763</v>
      </c>
      <c r="I105" s="62" t="s">
        <v>59</v>
      </c>
      <c r="J105" s="11" t="s">
        <v>59</v>
      </c>
      <c r="K105" s="62" t="s">
        <v>59</v>
      </c>
      <c r="L105" s="20"/>
    </row>
    <row r="106" spans="1:12" ht="25.5" x14ac:dyDescent="0.25">
      <c r="A106" s="206" t="s">
        <v>963</v>
      </c>
      <c r="B106" s="88" t="s">
        <v>730</v>
      </c>
      <c r="C106" s="132">
        <v>546375</v>
      </c>
      <c r="D106" s="234"/>
      <c r="E106" s="3">
        <v>218.55</v>
      </c>
      <c r="F106" s="12" t="s">
        <v>756</v>
      </c>
      <c r="G106" s="81">
        <v>1910</v>
      </c>
      <c r="H106" s="49" t="s">
        <v>763</v>
      </c>
      <c r="I106" s="62" t="s">
        <v>59</v>
      </c>
      <c r="J106" s="11" t="s">
        <v>59</v>
      </c>
      <c r="K106" s="62" t="s">
        <v>59</v>
      </c>
      <c r="L106" s="20"/>
    </row>
    <row r="107" spans="1:12" ht="25.5" x14ac:dyDescent="0.25">
      <c r="A107" s="206" t="s">
        <v>964</v>
      </c>
      <c r="B107" s="88" t="s">
        <v>731</v>
      </c>
      <c r="C107" s="132">
        <v>645950</v>
      </c>
      <c r="D107" s="234"/>
      <c r="E107" s="3">
        <v>258.38</v>
      </c>
      <c r="F107" s="12" t="s">
        <v>756</v>
      </c>
      <c r="G107" s="81">
        <v>1898</v>
      </c>
      <c r="H107" s="49" t="s">
        <v>763</v>
      </c>
      <c r="I107" s="62" t="s">
        <v>59</v>
      </c>
      <c r="J107" s="11" t="s">
        <v>59</v>
      </c>
      <c r="K107" s="62" t="s">
        <v>59</v>
      </c>
      <c r="L107" s="20"/>
    </row>
    <row r="108" spans="1:12" ht="25.5" x14ac:dyDescent="0.25">
      <c r="A108" s="206" t="s">
        <v>965</v>
      </c>
      <c r="B108" s="88" t="s">
        <v>732</v>
      </c>
      <c r="C108" s="132">
        <v>413000</v>
      </c>
      <c r="D108" s="234"/>
      <c r="E108" s="3">
        <v>165.2</v>
      </c>
      <c r="F108" s="12" t="s">
        <v>756</v>
      </c>
      <c r="G108" s="81">
        <v>1920</v>
      </c>
      <c r="H108" s="49" t="s">
        <v>763</v>
      </c>
      <c r="I108" s="62" t="s">
        <v>59</v>
      </c>
      <c r="J108" s="11" t="s">
        <v>59</v>
      </c>
      <c r="K108" s="62" t="s">
        <v>59</v>
      </c>
      <c r="L108" s="20"/>
    </row>
    <row r="109" spans="1:12" ht="25.5" x14ac:dyDescent="0.25">
      <c r="A109" s="206" t="s">
        <v>966</v>
      </c>
      <c r="B109" s="88" t="s">
        <v>733</v>
      </c>
      <c r="C109" s="132">
        <v>513600</v>
      </c>
      <c r="D109" s="234"/>
      <c r="E109" s="3">
        <v>205.44</v>
      </c>
      <c r="F109" s="12" t="s">
        <v>756</v>
      </c>
      <c r="G109" s="81">
        <v>1809</v>
      </c>
      <c r="H109" s="49" t="s">
        <v>763</v>
      </c>
      <c r="I109" s="62" t="s">
        <v>59</v>
      </c>
      <c r="J109" s="11" t="s">
        <v>59</v>
      </c>
      <c r="K109" s="62" t="s">
        <v>59</v>
      </c>
      <c r="L109" s="20"/>
    </row>
    <row r="110" spans="1:12" ht="25.5" x14ac:dyDescent="0.25">
      <c r="A110" s="206" t="s">
        <v>967</v>
      </c>
      <c r="B110" s="88" t="s">
        <v>734</v>
      </c>
      <c r="C110" s="132">
        <v>674375</v>
      </c>
      <c r="D110" s="234"/>
      <c r="E110" s="3">
        <v>269.75</v>
      </c>
      <c r="F110" s="12" t="s">
        <v>756</v>
      </c>
      <c r="G110" s="81">
        <v>1809</v>
      </c>
      <c r="H110" s="49" t="s">
        <v>763</v>
      </c>
      <c r="I110" s="62" t="s">
        <v>59</v>
      </c>
      <c r="J110" s="11" t="s">
        <v>59</v>
      </c>
      <c r="K110" s="62" t="s">
        <v>59</v>
      </c>
      <c r="L110" s="20"/>
    </row>
    <row r="111" spans="1:12" ht="25.5" x14ac:dyDescent="0.25">
      <c r="A111" s="206" t="s">
        <v>968</v>
      </c>
      <c r="B111" s="88" t="s">
        <v>735</v>
      </c>
      <c r="C111" s="132">
        <v>274600</v>
      </c>
      <c r="D111" s="234"/>
      <c r="E111" s="3">
        <v>109.84</v>
      </c>
      <c r="F111" s="12" t="s">
        <v>756</v>
      </c>
      <c r="G111" s="81">
        <v>1790</v>
      </c>
      <c r="H111" s="49" t="s">
        <v>763</v>
      </c>
      <c r="I111" s="62" t="s">
        <v>59</v>
      </c>
      <c r="J111" s="11" t="s">
        <v>59</v>
      </c>
      <c r="K111" s="62" t="s">
        <v>59</v>
      </c>
      <c r="L111" s="20"/>
    </row>
    <row r="112" spans="1:12" x14ac:dyDescent="0.25">
      <c r="A112" s="206" t="s">
        <v>969</v>
      </c>
      <c r="B112" s="88" t="s">
        <v>736</v>
      </c>
      <c r="C112" s="132">
        <v>445725</v>
      </c>
      <c r="D112" s="234"/>
      <c r="E112" s="3">
        <v>183.37</v>
      </c>
      <c r="F112" s="12" t="s">
        <v>756</v>
      </c>
      <c r="G112" s="81">
        <v>1890</v>
      </c>
      <c r="H112" s="49" t="s">
        <v>768</v>
      </c>
      <c r="I112" s="62" t="s">
        <v>59</v>
      </c>
      <c r="J112" s="11" t="s">
        <v>59</v>
      </c>
      <c r="K112" s="62" t="s">
        <v>59</v>
      </c>
      <c r="L112" s="20"/>
    </row>
    <row r="113" spans="1:12" ht="25.5" x14ac:dyDescent="0.25">
      <c r="A113" s="206" t="s">
        <v>970</v>
      </c>
      <c r="B113" s="88" t="s">
        <v>737</v>
      </c>
      <c r="C113" s="132">
        <v>189375</v>
      </c>
      <c r="D113" s="234"/>
      <c r="E113" s="3">
        <v>75.75</v>
      </c>
      <c r="F113" s="12" t="s">
        <v>756</v>
      </c>
      <c r="G113" s="81">
        <v>1893</v>
      </c>
      <c r="H113" s="49" t="s">
        <v>763</v>
      </c>
      <c r="I113" s="62" t="s">
        <v>59</v>
      </c>
      <c r="J113" s="11" t="s">
        <v>59</v>
      </c>
      <c r="K113" s="62" t="s">
        <v>59</v>
      </c>
      <c r="L113" s="20"/>
    </row>
    <row r="114" spans="1:12" ht="25.5" x14ac:dyDescent="0.25">
      <c r="A114" s="206" t="s">
        <v>971</v>
      </c>
      <c r="B114" s="88" t="s">
        <v>738</v>
      </c>
      <c r="C114" s="132">
        <v>662900</v>
      </c>
      <c r="D114" s="234"/>
      <c r="E114" s="3">
        <v>265.16000000000003</v>
      </c>
      <c r="F114" s="12" t="s">
        <v>756</v>
      </c>
      <c r="G114" s="81">
        <v>1915</v>
      </c>
      <c r="H114" s="49" t="s">
        <v>763</v>
      </c>
      <c r="I114" s="62" t="s">
        <v>59</v>
      </c>
      <c r="J114" s="11" t="s">
        <v>59</v>
      </c>
      <c r="K114" s="62" t="s">
        <v>59</v>
      </c>
      <c r="L114" s="20"/>
    </row>
    <row r="115" spans="1:12" ht="25.5" x14ac:dyDescent="0.25">
      <c r="A115" s="206" t="s">
        <v>972</v>
      </c>
      <c r="B115" s="88" t="s">
        <v>739</v>
      </c>
      <c r="C115" s="132">
        <v>474000</v>
      </c>
      <c r="D115" s="234"/>
      <c r="E115" s="3">
        <v>189.6</v>
      </c>
      <c r="F115" s="12" t="s">
        <v>756</v>
      </c>
      <c r="G115" s="81">
        <v>1910</v>
      </c>
      <c r="H115" s="49" t="s">
        <v>763</v>
      </c>
      <c r="I115" s="62" t="s">
        <v>59</v>
      </c>
      <c r="J115" s="11" t="s">
        <v>59</v>
      </c>
      <c r="K115" s="62" t="s">
        <v>59</v>
      </c>
      <c r="L115" s="20"/>
    </row>
    <row r="116" spans="1:12" ht="25.5" x14ac:dyDescent="0.25">
      <c r="A116" s="206" t="s">
        <v>973</v>
      </c>
      <c r="B116" s="88" t="s">
        <v>740</v>
      </c>
      <c r="C116" s="132">
        <v>1177650</v>
      </c>
      <c r="D116" s="234"/>
      <c r="E116" s="3">
        <v>471.06</v>
      </c>
      <c r="F116" s="12" t="s">
        <v>756</v>
      </c>
      <c r="G116" s="81">
        <v>1920</v>
      </c>
      <c r="H116" s="49" t="s">
        <v>764</v>
      </c>
      <c r="I116" s="62" t="s">
        <v>59</v>
      </c>
      <c r="J116" s="11" t="s">
        <v>59</v>
      </c>
      <c r="K116" s="62" t="s">
        <v>59</v>
      </c>
      <c r="L116" s="20"/>
    </row>
    <row r="117" spans="1:12" ht="25.5" x14ac:dyDescent="0.25">
      <c r="A117" s="206" t="s">
        <v>974</v>
      </c>
      <c r="B117" s="88" t="s">
        <v>741</v>
      </c>
      <c r="C117" s="132">
        <v>623950</v>
      </c>
      <c r="D117" s="234"/>
      <c r="E117" s="3">
        <v>249.58</v>
      </c>
      <c r="F117" s="12" t="s">
        <v>756</v>
      </c>
      <c r="G117" s="81">
        <v>1915</v>
      </c>
      <c r="H117" s="49" t="s">
        <v>763</v>
      </c>
      <c r="I117" s="62" t="s">
        <v>59</v>
      </c>
      <c r="J117" s="11" t="s">
        <v>59</v>
      </c>
      <c r="K117" s="62" t="s">
        <v>59</v>
      </c>
      <c r="L117" s="20"/>
    </row>
    <row r="118" spans="1:12" x14ac:dyDescent="0.25">
      <c r="A118" s="206" t="s">
        <v>975</v>
      </c>
      <c r="B118" s="88" t="s">
        <v>742</v>
      </c>
      <c r="C118" s="132">
        <v>1201250</v>
      </c>
      <c r="D118" s="234"/>
      <c r="E118" s="3">
        <v>480.5</v>
      </c>
      <c r="F118" s="12" t="s">
        <v>756</v>
      </c>
      <c r="G118" s="81">
        <v>1965</v>
      </c>
      <c r="H118" s="49" t="s">
        <v>769</v>
      </c>
      <c r="I118" s="62" t="s">
        <v>59</v>
      </c>
      <c r="J118" s="11" t="s">
        <v>59</v>
      </c>
      <c r="K118" s="62" t="s">
        <v>59</v>
      </c>
      <c r="L118" s="20"/>
    </row>
    <row r="119" spans="1:12" x14ac:dyDescent="0.25">
      <c r="A119" s="206" t="s">
        <v>976</v>
      </c>
      <c r="B119" s="88" t="s">
        <v>743</v>
      </c>
      <c r="C119" s="132">
        <v>1217425</v>
      </c>
      <c r="D119" s="234"/>
      <c r="E119" s="3">
        <v>486.97</v>
      </c>
      <c r="F119" s="12" t="s">
        <v>756</v>
      </c>
      <c r="G119" s="81">
        <v>1998</v>
      </c>
      <c r="H119" s="49" t="s">
        <v>769</v>
      </c>
      <c r="I119" s="62" t="s">
        <v>59</v>
      </c>
      <c r="J119" s="11" t="s">
        <v>59</v>
      </c>
      <c r="K119" s="62" t="s">
        <v>59</v>
      </c>
      <c r="L119" s="20"/>
    </row>
    <row r="120" spans="1:12" ht="25.5" x14ac:dyDescent="0.25">
      <c r="A120" s="206" t="s">
        <v>977</v>
      </c>
      <c r="B120" s="88" t="s">
        <v>744</v>
      </c>
      <c r="C120" s="132">
        <v>472375</v>
      </c>
      <c r="D120" s="234"/>
      <c r="E120" s="3">
        <v>188.95</v>
      </c>
      <c r="F120" s="12" t="s">
        <v>756</v>
      </c>
      <c r="G120" s="81">
        <v>1998</v>
      </c>
      <c r="H120" s="49" t="s">
        <v>764</v>
      </c>
      <c r="I120" s="62" t="s">
        <v>59</v>
      </c>
      <c r="J120" s="11" t="s">
        <v>59</v>
      </c>
      <c r="K120" s="62" t="s">
        <v>59</v>
      </c>
      <c r="L120" s="20"/>
    </row>
    <row r="121" spans="1:12" x14ac:dyDescent="0.25">
      <c r="A121" s="206" t="s">
        <v>978</v>
      </c>
      <c r="B121" s="88" t="s">
        <v>745</v>
      </c>
      <c r="C121" s="132">
        <v>405025</v>
      </c>
      <c r="D121" s="234"/>
      <c r="E121" s="3">
        <v>164.01</v>
      </c>
      <c r="F121" s="12" t="s">
        <v>756</v>
      </c>
      <c r="G121" s="81">
        <v>1920</v>
      </c>
      <c r="H121" s="49" t="s">
        <v>236</v>
      </c>
      <c r="I121" s="62" t="s">
        <v>59</v>
      </c>
      <c r="J121" s="11" t="s">
        <v>59</v>
      </c>
      <c r="K121" s="62" t="s">
        <v>59</v>
      </c>
      <c r="L121" s="20"/>
    </row>
    <row r="122" spans="1:12" x14ac:dyDescent="0.25">
      <c r="A122" s="206" t="s">
        <v>979</v>
      </c>
      <c r="B122" s="88" t="s">
        <v>746</v>
      </c>
      <c r="C122" s="132">
        <v>215000</v>
      </c>
      <c r="D122" s="234"/>
      <c r="E122" s="3">
        <v>86</v>
      </c>
      <c r="F122" s="12" t="s">
        <v>756</v>
      </c>
      <c r="G122" s="81" t="s">
        <v>236</v>
      </c>
      <c r="H122" s="49" t="s">
        <v>236</v>
      </c>
      <c r="I122" s="62" t="s">
        <v>59</v>
      </c>
      <c r="J122" s="11" t="s">
        <v>59</v>
      </c>
      <c r="K122" s="62" t="s">
        <v>59</v>
      </c>
      <c r="L122" s="20"/>
    </row>
    <row r="123" spans="1:12" x14ac:dyDescent="0.25">
      <c r="A123" s="206" t="s">
        <v>980</v>
      </c>
      <c r="B123" s="88" t="s">
        <v>747</v>
      </c>
      <c r="C123" s="132">
        <v>310000</v>
      </c>
      <c r="D123" s="234"/>
      <c r="E123" s="3">
        <v>124</v>
      </c>
      <c r="F123" s="12" t="s">
        <v>756</v>
      </c>
      <c r="G123" s="81" t="s">
        <v>236</v>
      </c>
      <c r="H123" s="49" t="s">
        <v>236</v>
      </c>
      <c r="I123" s="62" t="s">
        <v>59</v>
      </c>
      <c r="J123" s="11" t="s">
        <v>59</v>
      </c>
      <c r="K123" s="62" t="s">
        <v>59</v>
      </c>
      <c r="L123" s="20"/>
    </row>
    <row r="124" spans="1:12" x14ac:dyDescent="0.25">
      <c r="A124" s="206" t="s">
        <v>981</v>
      </c>
      <c r="B124" s="88" t="s">
        <v>748</v>
      </c>
      <c r="C124" s="132">
        <v>303650</v>
      </c>
      <c r="D124" s="234"/>
      <c r="E124" s="3">
        <v>121.46</v>
      </c>
      <c r="F124" s="12" t="s">
        <v>756</v>
      </c>
      <c r="G124" s="81" t="s">
        <v>236</v>
      </c>
      <c r="H124" s="49" t="s">
        <v>236</v>
      </c>
      <c r="I124" s="62" t="s">
        <v>59</v>
      </c>
      <c r="J124" s="11" t="s">
        <v>59</v>
      </c>
      <c r="K124" s="62" t="s">
        <v>59</v>
      </c>
      <c r="L124" s="20"/>
    </row>
    <row r="125" spans="1:12" x14ac:dyDescent="0.25">
      <c r="A125" s="206" t="s">
        <v>982</v>
      </c>
      <c r="B125" s="88" t="s">
        <v>749</v>
      </c>
      <c r="C125" s="132">
        <v>990250</v>
      </c>
      <c r="D125" s="234"/>
      <c r="E125" s="3">
        <v>396.1</v>
      </c>
      <c r="F125" s="12" t="s">
        <v>756</v>
      </c>
      <c r="G125" s="81" t="s">
        <v>236</v>
      </c>
      <c r="H125" s="49" t="s">
        <v>236</v>
      </c>
      <c r="I125" s="62" t="s">
        <v>59</v>
      </c>
      <c r="J125" s="11" t="s">
        <v>59</v>
      </c>
      <c r="K125" s="62" t="s">
        <v>59</v>
      </c>
      <c r="L125" s="20"/>
    </row>
    <row r="126" spans="1:12" x14ac:dyDescent="0.25">
      <c r="A126" s="206" t="s">
        <v>983</v>
      </c>
      <c r="B126" s="88" t="s">
        <v>750</v>
      </c>
      <c r="C126" s="132">
        <v>170000</v>
      </c>
      <c r="D126" s="234"/>
      <c r="E126" s="3">
        <v>68</v>
      </c>
      <c r="F126" s="12" t="s">
        <v>756</v>
      </c>
      <c r="G126" s="81" t="s">
        <v>236</v>
      </c>
      <c r="H126" s="49" t="s">
        <v>236</v>
      </c>
      <c r="I126" s="62" t="s">
        <v>59</v>
      </c>
      <c r="J126" s="11" t="s">
        <v>59</v>
      </c>
      <c r="K126" s="62" t="s">
        <v>59</v>
      </c>
      <c r="L126" s="20"/>
    </row>
    <row r="127" spans="1:12" x14ac:dyDescent="0.25">
      <c r="A127" s="206" t="s">
        <v>984</v>
      </c>
      <c r="B127" s="88" t="s">
        <v>751</v>
      </c>
      <c r="C127" s="132">
        <v>192500</v>
      </c>
      <c r="D127" s="234"/>
      <c r="E127" s="3">
        <v>77</v>
      </c>
      <c r="F127" s="12" t="s">
        <v>756</v>
      </c>
      <c r="G127" s="81" t="s">
        <v>236</v>
      </c>
      <c r="H127" s="49" t="s">
        <v>236</v>
      </c>
      <c r="I127" s="62" t="s">
        <v>59</v>
      </c>
      <c r="J127" s="11" t="s">
        <v>59</v>
      </c>
      <c r="K127" s="62" t="s">
        <v>59</v>
      </c>
      <c r="L127" s="20"/>
    </row>
    <row r="128" spans="1:12" x14ac:dyDescent="0.25">
      <c r="A128" s="206" t="s">
        <v>985</v>
      </c>
      <c r="B128" s="88" t="s">
        <v>752</v>
      </c>
      <c r="C128" s="132">
        <v>132500</v>
      </c>
      <c r="D128" s="234"/>
      <c r="E128" s="3">
        <v>53</v>
      </c>
      <c r="F128" s="12" t="s">
        <v>756</v>
      </c>
      <c r="G128" s="81" t="s">
        <v>236</v>
      </c>
      <c r="H128" s="49" t="s">
        <v>236</v>
      </c>
      <c r="I128" s="62" t="s">
        <v>59</v>
      </c>
      <c r="J128" s="11" t="s">
        <v>59</v>
      </c>
      <c r="K128" s="62" t="s">
        <v>59</v>
      </c>
      <c r="L128" s="20"/>
    </row>
    <row r="129" spans="1:12" x14ac:dyDescent="0.25">
      <c r="A129" s="206" t="s">
        <v>986</v>
      </c>
      <c r="B129" s="88" t="s">
        <v>753</v>
      </c>
      <c r="C129" s="132">
        <v>110000</v>
      </c>
      <c r="D129" s="234"/>
      <c r="E129" s="3">
        <v>44</v>
      </c>
      <c r="F129" s="12" t="s">
        <v>756</v>
      </c>
      <c r="G129" s="81" t="s">
        <v>236</v>
      </c>
      <c r="H129" s="49" t="s">
        <v>236</v>
      </c>
      <c r="I129" s="62" t="s">
        <v>59</v>
      </c>
      <c r="J129" s="11" t="s">
        <v>59</v>
      </c>
      <c r="K129" s="62" t="s">
        <v>59</v>
      </c>
      <c r="L129" s="20"/>
    </row>
    <row r="130" spans="1:12" ht="25.5" x14ac:dyDescent="0.25">
      <c r="A130" s="206" t="s">
        <v>987</v>
      </c>
      <c r="B130" s="88" t="s">
        <v>754</v>
      </c>
      <c r="C130" s="132">
        <v>61000</v>
      </c>
      <c r="D130" s="234"/>
      <c r="E130" s="3">
        <v>330.03</v>
      </c>
      <c r="F130" s="12" t="s">
        <v>758</v>
      </c>
      <c r="G130" s="81" t="s">
        <v>760</v>
      </c>
      <c r="H130" s="49" t="s">
        <v>764</v>
      </c>
      <c r="I130" s="62" t="s">
        <v>59</v>
      </c>
      <c r="J130" s="11" t="s">
        <v>59</v>
      </c>
      <c r="K130" s="62" t="s">
        <v>59</v>
      </c>
      <c r="L130" s="20"/>
    </row>
    <row r="131" spans="1:12" ht="25.5" x14ac:dyDescent="0.25">
      <c r="A131" s="206" t="s">
        <v>988</v>
      </c>
      <c r="B131" s="88" t="s">
        <v>755</v>
      </c>
      <c r="C131" s="132">
        <v>1040840.87</v>
      </c>
      <c r="D131" s="234"/>
      <c r="E131" s="3">
        <v>269.45</v>
      </c>
      <c r="F131" s="12" t="s">
        <v>758</v>
      </c>
      <c r="G131" s="81" t="s">
        <v>761</v>
      </c>
      <c r="H131" s="49" t="s">
        <v>770</v>
      </c>
      <c r="I131" s="62" t="s">
        <v>59</v>
      </c>
      <c r="J131" s="11" t="s">
        <v>59</v>
      </c>
      <c r="K131" s="62" t="s">
        <v>59</v>
      </c>
      <c r="L131" s="20"/>
    </row>
    <row r="132" spans="1:12" ht="25.5" x14ac:dyDescent="0.25">
      <c r="A132" s="206"/>
      <c r="B132" s="359" t="s">
        <v>815</v>
      </c>
      <c r="C132" s="360"/>
      <c r="D132" s="235" t="s">
        <v>816</v>
      </c>
      <c r="E132" s="3"/>
      <c r="F132" s="12"/>
      <c r="G132" s="81"/>
      <c r="H132" s="49"/>
      <c r="I132" s="49"/>
      <c r="J132" s="4"/>
      <c r="K132" s="49"/>
      <c r="L132" s="20"/>
    </row>
    <row r="133" spans="1:12" ht="25.5" x14ac:dyDescent="0.25">
      <c r="A133" s="206" t="s">
        <v>989</v>
      </c>
      <c r="B133" s="88" t="s">
        <v>772</v>
      </c>
      <c r="C133" s="132">
        <v>343650</v>
      </c>
      <c r="D133" s="131">
        <v>0.65059999999999996</v>
      </c>
      <c r="E133" s="3">
        <v>137.46</v>
      </c>
      <c r="F133" s="12" t="s">
        <v>756</v>
      </c>
      <c r="G133" s="81">
        <v>1840</v>
      </c>
      <c r="H133" s="49" t="s">
        <v>818</v>
      </c>
      <c r="I133" s="62" t="s">
        <v>59</v>
      </c>
      <c r="J133" s="206" t="s">
        <v>59</v>
      </c>
      <c r="K133" s="62" t="s">
        <v>59</v>
      </c>
      <c r="L133" s="20"/>
    </row>
    <row r="134" spans="1:12" ht="25.5" x14ac:dyDescent="0.25">
      <c r="A134" s="206" t="s">
        <v>990</v>
      </c>
      <c r="B134" s="88" t="s">
        <v>773</v>
      </c>
      <c r="C134" s="132">
        <v>438100</v>
      </c>
      <c r="D134" s="131">
        <v>0.57310000000000005</v>
      </c>
      <c r="E134" s="3">
        <v>175.24</v>
      </c>
      <c r="F134" s="12" t="s">
        <v>756</v>
      </c>
      <c r="G134" s="81">
        <v>1923</v>
      </c>
      <c r="H134" s="49" t="s">
        <v>818</v>
      </c>
      <c r="I134" s="62" t="s">
        <v>59</v>
      </c>
      <c r="J134" s="206" t="s">
        <v>59</v>
      </c>
      <c r="K134" s="62" t="s">
        <v>59</v>
      </c>
      <c r="L134" s="20"/>
    </row>
    <row r="135" spans="1:12" ht="25.5" x14ac:dyDescent="0.25">
      <c r="A135" s="206" t="s">
        <v>991</v>
      </c>
      <c r="B135" s="88" t="s">
        <v>774</v>
      </c>
      <c r="C135" s="132">
        <v>290825</v>
      </c>
      <c r="D135" s="131">
        <v>0.41959999999999997</v>
      </c>
      <c r="E135" s="3">
        <v>116.33</v>
      </c>
      <c r="F135" s="12" t="s">
        <v>756</v>
      </c>
      <c r="G135" s="81">
        <v>1920</v>
      </c>
      <c r="H135" s="49" t="s">
        <v>818</v>
      </c>
      <c r="I135" s="62" t="s">
        <v>59</v>
      </c>
      <c r="J135" s="206" t="s">
        <v>59</v>
      </c>
      <c r="K135" s="62" t="s">
        <v>59</v>
      </c>
      <c r="L135" s="20"/>
    </row>
    <row r="136" spans="1:12" ht="25.5" x14ac:dyDescent="0.25">
      <c r="A136" s="206" t="s">
        <v>992</v>
      </c>
      <c r="B136" s="88" t="s">
        <v>775</v>
      </c>
      <c r="C136" s="132">
        <v>120025</v>
      </c>
      <c r="D136" s="131">
        <v>0.40279999999999999</v>
      </c>
      <c r="E136" s="3">
        <v>48.01</v>
      </c>
      <c r="F136" s="12" t="s">
        <v>756</v>
      </c>
      <c r="G136" s="81">
        <v>1910</v>
      </c>
      <c r="H136" s="49" t="s">
        <v>818</v>
      </c>
      <c r="I136" s="62" t="s">
        <v>59</v>
      </c>
      <c r="J136" s="206" t="s">
        <v>59</v>
      </c>
      <c r="K136" s="62" t="s">
        <v>59</v>
      </c>
      <c r="L136" s="20"/>
    </row>
    <row r="137" spans="1:12" ht="25.5" x14ac:dyDescent="0.25">
      <c r="A137" s="206" t="s">
        <v>993</v>
      </c>
      <c r="B137" s="88" t="s">
        <v>776</v>
      </c>
      <c r="C137" s="132">
        <v>252500</v>
      </c>
      <c r="D137" s="131">
        <v>0.27210000000000001</v>
      </c>
      <c r="E137" s="3">
        <v>101</v>
      </c>
      <c r="F137" s="12" t="s">
        <v>756</v>
      </c>
      <c r="G137" s="81">
        <v>1961</v>
      </c>
      <c r="H137" s="49" t="s">
        <v>819</v>
      </c>
      <c r="I137" s="62" t="s">
        <v>59</v>
      </c>
      <c r="J137" s="206" t="s">
        <v>59</v>
      </c>
      <c r="K137" s="62" t="s">
        <v>59</v>
      </c>
      <c r="L137" s="20"/>
    </row>
    <row r="138" spans="1:12" ht="25.5" x14ac:dyDescent="0.25">
      <c r="A138" s="206" t="s">
        <v>1107</v>
      </c>
      <c r="B138" s="88" t="s">
        <v>777</v>
      </c>
      <c r="C138" s="132">
        <v>399400</v>
      </c>
      <c r="D138" s="131">
        <v>0.44579999999999997</v>
      </c>
      <c r="E138" s="3">
        <v>159.76</v>
      </c>
      <c r="F138" s="12" t="s">
        <v>756</v>
      </c>
      <c r="G138" s="81">
        <v>1910</v>
      </c>
      <c r="H138" s="49" t="s">
        <v>820</v>
      </c>
      <c r="I138" s="62" t="s">
        <v>59</v>
      </c>
      <c r="J138" s="206" t="s">
        <v>59</v>
      </c>
      <c r="K138" s="62" t="s">
        <v>59</v>
      </c>
      <c r="L138" s="20"/>
    </row>
    <row r="139" spans="1:12" ht="25.5" x14ac:dyDescent="0.25">
      <c r="A139" s="206" t="s">
        <v>1108</v>
      </c>
      <c r="B139" s="88" t="s">
        <v>778</v>
      </c>
      <c r="C139" s="132">
        <v>81100</v>
      </c>
      <c r="D139" s="131">
        <v>0.193</v>
      </c>
      <c r="E139" s="3">
        <v>32.44</v>
      </c>
      <c r="F139" s="12" t="s">
        <v>756</v>
      </c>
      <c r="G139" s="81">
        <v>1915</v>
      </c>
      <c r="H139" s="49" t="s">
        <v>818</v>
      </c>
      <c r="I139" s="62" t="s">
        <v>59</v>
      </c>
      <c r="J139" s="206" t="s">
        <v>59</v>
      </c>
      <c r="K139" s="62" t="s">
        <v>59</v>
      </c>
      <c r="L139" s="20"/>
    </row>
    <row r="140" spans="1:12" ht="25.5" x14ac:dyDescent="0.25">
      <c r="A140" s="206" t="s">
        <v>1109</v>
      </c>
      <c r="B140" s="88" t="s">
        <v>779</v>
      </c>
      <c r="C140" s="132">
        <v>840250</v>
      </c>
      <c r="D140" s="131">
        <v>0.75649999999999995</v>
      </c>
      <c r="E140" s="3">
        <v>336.1</v>
      </c>
      <c r="F140" s="12" t="s">
        <v>756</v>
      </c>
      <c r="G140" s="81">
        <v>1910</v>
      </c>
      <c r="H140" s="49" t="s">
        <v>821</v>
      </c>
      <c r="I140" s="62" t="s">
        <v>59</v>
      </c>
      <c r="J140" s="206" t="s">
        <v>59</v>
      </c>
      <c r="K140" s="62" t="s">
        <v>59</v>
      </c>
      <c r="L140" s="20"/>
    </row>
    <row r="141" spans="1:12" ht="25.5" x14ac:dyDescent="0.25">
      <c r="A141" s="206" t="s">
        <v>1110</v>
      </c>
      <c r="B141" s="88" t="s">
        <v>780</v>
      </c>
      <c r="C141" s="132">
        <v>258750</v>
      </c>
      <c r="D141" s="131">
        <v>0.76329999999999998</v>
      </c>
      <c r="E141" s="3">
        <v>103.5</v>
      </c>
      <c r="F141" s="12" t="s">
        <v>756</v>
      </c>
      <c r="G141" s="81">
        <v>1911</v>
      </c>
      <c r="H141" s="49" t="s">
        <v>763</v>
      </c>
      <c r="I141" s="62" t="s">
        <v>59</v>
      </c>
      <c r="J141" s="206" t="s">
        <v>59</v>
      </c>
      <c r="K141" s="62" t="s">
        <v>59</v>
      </c>
      <c r="L141" s="20"/>
    </row>
    <row r="142" spans="1:12" ht="25.5" x14ac:dyDescent="0.25">
      <c r="A142" s="206" t="s">
        <v>1111</v>
      </c>
      <c r="B142" s="88" t="s">
        <v>781</v>
      </c>
      <c r="C142" s="132">
        <v>293075</v>
      </c>
      <c r="D142" s="131">
        <v>0.373</v>
      </c>
      <c r="E142" s="3">
        <v>117.23</v>
      </c>
      <c r="F142" s="12" t="s">
        <v>756</v>
      </c>
      <c r="G142" s="81">
        <v>1909</v>
      </c>
      <c r="H142" s="49" t="s">
        <v>818</v>
      </c>
      <c r="I142" s="62" t="s">
        <v>59</v>
      </c>
      <c r="J142" s="206" t="s">
        <v>59</v>
      </c>
      <c r="K142" s="62" t="s">
        <v>59</v>
      </c>
      <c r="L142" s="20"/>
    </row>
    <row r="143" spans="1:12" ht="25.5" x14ac:dyDescent="0.25">
      <c r="A143" s="206" t="s">
        <v>1112</v>
      </c>
      <c r="B143" s="88" t="s">
        <v>782</v>
      </c>
      <c r="C143" s="132">
        <v>403350</v>
      </c>
      <c r="D143" s="131">
        <v>0.63959999999999995</v>
      </c>
      <c r="E143" s="3">
        <v>161.34</v>
      </c>
      <c r="F143" s="12" t="s">
        <v>756</v>
      </c>
      <c r="G143" s="81">
        <v>1962</v>
      </c>
      <c r="H143" s="49" t="s">
        <v>822</v>
      </c>
      <c r="I143" s="62" t="s">
        <v>59</v>
      </c>
      <c r="J143" s="206" t="s">
        <v>59</v>
      </c>
      <c r="K143" s="62" t="s">
        <v>59</v>
      </c>
      <c r="L143" s="20"/>
    </row>
    <row r="144" spans="1:12" ht="25.5" x14ac:dyDescent="0.25">
      <c r="A144" s="206" t="s">
        <v>1113</v>
      </c>
      <c r="B144" s="88" t="s">
        <v>783</v>
      </c>
      <c r="C144" s="132">
        <v>249525</v>
      </c>
      <c r="D144" s="131">
        <v>0.3337</v>
      </c>
      <c r="E144" s="3">
        <v>99.81</v>
      </c>
      <c r="F144" s="12" t="s">
        <v>756</v>
      </c>
      <c r="G144" s="81">
        <v>1900</v>
      </c>
      <c r="H144" s="49" t="s">
        <v>818</v>
      </c>
      <c r="I144" s="62" t="s">
        <v>59</v>
      </c>
      <c r="J144" s="206" t="s">
        <v>59</v>
      </c>
      <c r="K144" s="62" t="s">
        <v>59</v>
      </c>
      <c r="L144" s="20"/>
    </row>
    <row r="145" spans="1:12" ht="25.5" x14ac:dyDescent="0.25">
      <c r="A145" s="206" t="s">
        <v>1114</v>
      </c>
      <c r="B145" s="88" t="s">
        <v>784</v>
      </c>
      <c r="C145" s="132">
        <v>229000</v>
      </c>
      <c r="D145" s="131">
        <v>0.58660000000000001</v>
      </c>
      <c r="E145" s="3">
        <v>91.6</v>
      </c>
      <c r="F145" s="12" t="s">
        <v>756</v>
      </c>
      <c r="G145" s="81">
        <v>1920</v>
      </c>
      <c r="H145" s="49" t="s">
        <v>823</v>
      </c>
      <c r="I145" s="62" t="s">
        <v>59</v>
      </c>
      <c r="J145" s="206" t="s">
        <v>59</v>
      </c>
      <c r="K145" s="62" t="s">
        <v>59</v>
      </c>
      <c r="L145" s="20"/>
    </row>
    <row r="146" spans="1:12" ht="25.5" x14ac:dyDescent="0.25">
      <c r="A146" s="206" t="s">
        <v>1115</v>
      </c>
      <c r="B146" s="88" t="s">
        <v>785</v>
      </c>
      <c r="C146" s="132">
        <v>539175</v>
      </c>
      <c r="D146" s="131">
        <v>0.54669999999999996</v>
      </c>
      <c r="E146" s="3">
        <v>215.67</v>
      </c>
      <c r="F146" s="12" t="s">
        <v>756</v>
      </c>
      <c r="G146" s="81">
        <v>1920</v>
      </c>
      <c r="H146" s="49" t="s">
        <v>818</v>
      </c>
      <c r="I146" s="62" t="s">
        <v>59</v>
      </c>
      <c r="J146" s="206" t="s">
        <v>59</v>
      </c>
      <c r="K146" s="62" t="s">
        <v>59</v>
      </c>
      <c r="L146" s="20"/>
    </row>
    <row r="147" spans="1:12" ht="25.5" x14ac:dyDescent="0.25">
      <c r="A147" s="206" t="s">
        <v>1116</v>
      </c>
      <c r="B147" s="88" t="s">
        <v>786</v>
      </c>
      <c r="C147" s="132">
        <v>650600</v>
      </c>
      <c r="D147" s="131">
        <v>0.49349999999999999</v>
      </c>
      <c r="E147" s="3">
        <v>260.24</v>
      </c>
      <c r="F147" s="12" t="s">
        <v>756</v>
      </c>
      <c r="G147" s="81">
        <v>1920</v>
      </c>
      <c r="H147" s="49" t="s">
        <v>818</v>
      </c>
      <c r="I147" s="62" t="s">
        <v>59</v>
      </c>
      <c r="J147" s="206" t="s">
        <v>59</v>
      </c>
      <c r="K147" s="62" t="s">
        <v>59</v>
      </c>
      <c r="L147" s="20"/>
    </row>
    <row r="148" spans="1:12" ht="25.5" x14ac:dyDescent="0.25">
      <c r="A148" s="206" t="s">
        <v>1117</v>
      </c>
      <c r="B148" s="88" t="s">
        <v>787</v>
      </c>
      <c r="C148" s="132">
        <v>327250</v>
      </c>
      <c r="D148" s="131">
        <v>0.57969999999999999</v>
      </c>
      <c r="E148" s="3">
        <v>130.91</v>
      </c>
      <c r="F148" s="12" t="s">
        <v>756</v>
      </c>
      <c r="G148" s="81">
        <v>1800</v>
      </c>
      <c r="H148" s="49" t="s">
        <v>818</v>
      </c>
      <c r="I148" s="62" t="s">
        <v>59</v>
      </c>
      <c r="J148" s="206" t="s">
        <v>59</v>
      </c>
      <c r="K148" s="62" t="s">
        <v>59</v>
      </c>
      <c r="L148" s="20"/>
    </row>
    <row r="149" spans="1:12" ht="25.5" x14ac:dyDescent="0.25">
      <c r="A149" s="206" t="s">
        <v>1118</v>
      </c>
      <c r="B149" s="88" t="s">
        <v>788</v>
      </c>
      <c r="C149" s="132">
        <v>184025</v>
      </c>
      <c r="D149" s="131">
        <v>0.57210000000000005</v>
      </c>
      <c r="E149" s="3">
        <v>73.61</v>
      </c>
      <c r="F149" s="12" t="s">
        <v>756</v>
      </c>
      <c r="G149" s="81">
        <v>1790</v>
      </c>
      <c r="H149" s="49" t="s">
        <v>818</v>
      </c>
      <c r="I149" s="62" t="s">
        <v>59</v>
      </c>
      <c r="J149" s="206" t="s">
        <v>59</v>
      </c>
      <c r="K149" s="62" t="s">
        <v>59</v>
      </c>
      <c r="L149" s="20"/>
    </row>
    <row r="150" spans="1:12" ht="25.5" x14ac:dyDescent="0.25">
      <c r="A150" s="206" t="s">
        <v>1119</v>
      </c>
      <c r="B150" s="88" t="s">
        <v>789</v>
      </c>
      <c r="C150" s="132">
        <v>200000</v>
      </c>
      <c r="D150" s="131">
        <v>0.46079999999999999</v>
      </c>
      <c r="E150" s="3">
        <v>80</v>
      </c>
      <c r="F150" s="12" t="s">
        <v>756</v>
      </c>
      <c r="G150" s="81">
        <v>1780</v>
      </c>
      <c r="H150" s="49" t="s">
        <v>818</v>
      </c>
      <c r="I150" s="62" t="s">
        <v>59</v>
      </c>
      <c r="J150" s="206" t="s">
        <v>59</v>
      </c>
      <c r="K150" s="62" t="s">
        <v>59</v>
      </c>
      <c r="L150" s="20"/>
    </row>
    <row r="151" spans="1:12" ht="25.5" x14ac:dyDescent="0.25">
      <c r="A151" s="206" t="s">
        <v>1120</v>
      </c>
      <c r="B151" s="88" t="s">
        <v>790</v>
      </c>
      <c r="C151" s="132">
        <v>89400</v>
      </c>
      <c r="D151" s="131">
        <v>0.21299999999999999</v>
      </c>
      <c r="E151" s="3">
        <v>35.76</v>
      </c>
      <c r="F151" s="12" t="s">
        <v>756</v>
      </c>
      <c r="G151" s="81">
        <v>1780</v>
      </c>
      <c r="H151" s="49" t="s">
        <v>818</v>
      </c>
      <c r="I151" s="62" t="s">
        <v>59</v>
      </c>
      <c r="J151" s="206" t="s">
        <v>59</v>
      </c>
      <c r="K151" s="62" t="s">
        <v>59</v>
      </c>
      <c r="L151" s="20"/>
    </row>
    <row r="152" spans="1:12" ht="25.5" x14ac:dyDescent="0.25">
      <c r="A152" s="206" t="s">
        <v>1121</v>
      </c>
      <c r="B152" s="88" t="s">
        <v>791</v>
      </c>
      <c r="C152" s="132">
        <v>120750</v>
      </c>
      <c r="D152" s="131">
        <v>0.51990000000000003</v>
      </c>
      <c r="E152" s="3">
        <v>48.3</v>
      </c>
      <c r="F152" s="12" t="s">
        <v>756</v>
      </c>
      <c r="G152" s="81">
        <v>1850</v>
      </c>
      <c r="H152" s="49" t="s">
        <v>818</v>
      </c>
      <c r="I152" s="62" t="s">
        <v>59</v>
      </c>
      <c r="J152" s="206" t="s">
        <v>59</v>
      </c>
      <c r="K152" s="62" t="s">
        <v>59</v>
      </c>
      <c r="L152" s="20"/>
    </row>
    <row r="153" spans="1:12" ht="25.5" x14ac:dyDescent="0.25">
      <c r="A153" s="206" t="s">
        <v>1122</v>
      </c>
      <c r="B153" s="88" t="s">
        <v>792</v>
      </c>
      <c r="C153" s="132">
        <v>224150</v>
      </c>
      <c r="D153" s="131">
        <v>0.26829999999999998</v>
      </c>
      <c r="E153" s="3">
        <v>89.66</v>
      </c>
      <c r="F153" s="12" t="s">
        <v>756</v>
      </c>
      <c r="G153" s="81">
        <v>1920</v>
      </c>
      <c r="H153" s="49" t="s">
        <v>823</v>
      </c>
      <c r="I153" s="62" t="s">
        <v>59</v>
      </c>
      <c r="J153" s="206" t="s">
        <v>59</v>
      </c>
      <c r="K153" s="62" t="s">
        <v>59</v>
      </c>
      <c r="L153" s="20"/>
    </row>
    <row r="154" spans="1:12" x14ac:dyDescent="0.25">
      <c r="A154" s="206" t="s">
        <v>1123</v>
      </c>
      <c r="B154" s="88" t="s">
        <v>793</v>
      </c>
      <c r="C154" s="132">
        <v>160000</v>
      </c>
      <c r="D154" s="131">
        <v>0.152</v>
      </c>
      <c r="E154" s="3">
        <v>64</v>
      </c>
      <c r="F154" s="12" t="s">
        <v>756</v>
      </c>
      <c r="G154" s="81" t="s">
        <v>236</v>
      </c>
      <c r="H154" s="49" t="s">
        <v>236</v>
      </c>
      <c r="I154" s="62" t="s">
        <v>59</v>
      </c>
      <c r="J154" s="206" t="s">
        <v>59</v>
      </c>
      <c r="K154" s="62" t="s">
        <v>59</v>
      </c>
      <c r="L154" s="20"/>
    </row>
    <row r="155" spans="1:12" x14ac:dyDescent="0.25">
      <c r="A155" s="206" t="s">
        <v>1124</v>
      </c>
      <c r="B155" s="88" t="s">
        <v>794</v>
      </c>
      <c r="C155" s="132">
        <v>494850</v>
      </c>
      <c r="D155" s="131">
        <v>0.6109</v>
      </c>
      <c r="E155" s="3">
        <v>197.94</v>
      </c>
      <c r="F155" s="12" t="s">
        <v>756</v>
      </c>
      <c r="G155" s="81" t="s">
        <v>236</v>
      </c>
      <c r="H155" s="49" t="s">
        <v>236</v>
      </c>
      <c r="I155" s="62" t="s">
        <v>59</v>
      </c>
      <c r="J155" s="206" t="s">
        <v>59</v>
      </c>
      <c r="K155" s="62" t="s">
        <v>59</v>
      </c>
      <c r="L155" s="20"/>
    </row>
    <row r="156" spans="1:12" x14ac:dyDescent="0.25">
      <c r="A156" s="206" t="s">
        <v>1125</v>
      </c>
      <c r="B156" s="88" t="s">
        <v>795</v>
      </c>
      <c r="C156" s="132">
        <v>120000</v>
      </c>
      <c r="D156" s="131">
        <v>0.1699</v>
      </c>
      <c r="E156" s="3">
        <v>48</v>
      </c>
      <c r="F156" s="12" t="s">
        <v>756</v>
      </c>
      <c r="G156" s="81" t="s">
        <v>236</v>
      </c>
      <c r="H156" s="49" t="s">
        <v>236</v>
      </c>
      <c r="I156" s="62" t="s">
        <v>59</v>
      </c>
      <c r="J156" s="206" t="s">
        <v>59</v>
      </c>
      <c r="K156" s="62" t="s">
        <v>59</v>
      </c>
      <c r="L156" s="20"/>
    </row>
    <row r="157" spans="1:12" x14ac:dyDescent="0.25">
      <c r="A157" s="206" t="s">
        <v>1126</v>
      </c>
      <c r="B157" s="88" t="s">
        <v>796</v>
      </c>
      <c r="C157" s="132">
        <v>194750</v>
      </c>
      <c r="D157" s="131">
        <v>0.11840000000000001</v>
      </c>
      <c r="E157" s="3">
        <v>77.900000000000006</v>
      </c>
      <c r="F157" s="12" t="s">
        <v>756</v>
      </c>
      <c r="G157" s="81" t="s">
        <v>236</v>
      </c>
      <c r="H157" s="49" t="s">
        <v>236</v>
      </c>
      <c r="I157" s="62" t="s">
        <v>59</v>
      </c>
      <c r="J157" s="206" t="s">
        <v>59</v>
      </c>
      <c r="K157" s="62" t="s">
        <v>59</v>
      </c>
      <c r="L157" s="20"/>
    </row>
    <row r="158" spans="1:12" x14ac:dyDescent="0.25">
      <c r="A158" s="206" t="s">
        <v>1127</v>
      </c>
      <c r="B158" s="88" t="s">
        <v>797</v>
      </c>
      <c r="C158" s="132">
        <v>91500</v>
      </c>
      <c r="D158" s="131">
        <v>0.1099</v>
      </c>
      <c r="E158" s="3">
        <v>36.6</v>
      </c>
      <c r="F158" s="12" t="s">
        <v>756</v>
      </c>
      <c r="G158" s="81" t="s">
        <v>236</v>
      </c>
      <c r="H158" s="49" t="s">
        <v>236</v>
      </c>
      <c r="I158" s="62" t="s">
        <v>59</v>
      </c>
      <c r="J158" s="206" t="s">
        <v>59</v>
      </c>
      <c r="K158" s="62" t="s">
        <v>59</v>
      </c>
      <c r="L158" s="20"/>
    </row>
    <row r="159" spans="1:12" x14ac:dyDescent="0.25">
      <c r="A159" s="206" t="s">
        <v>1128</v>
      </c>
      <c r="B159" s="88" t="s">
        <v>798</v>
      </c>
      <c r="C159" s="132">
        <v>188500</v>
      </c>
      <c r="D159" s="131">
        <v>0.29210000000000003</v>
      </c>
      <c r="E159" s="3">
        <v>75.400000000000006</v>
      </c>
      <c r="F159" s="12" t="s">
        <v>756</v>
      </c>
      <c r="G159" s="81" t="s">
        <v>236</v>
      </c>
      <c r="H159" s="49" t="s">
        <v>236</v>
      </c>
      <c r="I159" s="62" t="s">
        <v>59</v>
      </c>
      <c r="J159" s="206" t="s">
        <v>59</v>
      </c>
      <c r="K159" s="62" t="s">
        <v>59</v>
      </c>
      <c r="L159" s="20"/>
    </row>
    <row r="160" spans="1:12" x14ac:dyDescent="0.25">
      <c r="A160" s="206" t="s">
        <v>1129</v>
      </c>
      <c r="B160" s="88" t="s">
        <v>799</v>
      </c>
      <c r="C160" s="132">
        <v>335575</v>
      </c>
      <c r="D160" s="131">
        <v>0.74850000000000005</v>
      </c>
      <c r="E160" s="3">
        <v>134.22999999999999</v>
      </c>
      <c r="F160" s="12" t="s">
        <v>756</v>
      </c>
      <c r="G160" s="81">
        <v>1905</v>
      </c>
      <c r="H160" s="49" t="s">
        <v>765</v>
      </c>
      <c r="I160" s="62" t="s">
        <v>59</v>
      </c>
      <c r="J160" s="206" t="s">
        <v>59</v>
      </c>
      <c r="K160" s="62" t="s">
        <v>59</v>
      </c>
      <c r="L160" s="20"/>
    </row>
    <row r="161" spans="1:12" x14ac:dyDescent="0.25">
      <c r="A161" s="206" t="s">
        <v>1130</v>
      </c>
      <c r="B161" s="88" t="s">
        <v>800</v>
      </c>
      <c r="C161" s="132">
        <v>164500</v>
      </c>
      <c r="D161" s="131">
        <v>7.8200000000000006E-2</v>
      </c>
      <c r="E161" s="3">
        <v>65.8</v>
      </c>
      <c r="F161" s="12" t="s">
        <v>756</v>
      </c>
      <c r="G161" s="81" t="s">
        <v>236</v>
      </c>
      <c r="H161" s="49" t="s">
        <v>236</v>
      </c>
      <c r="I161" s="62" t="s">
        <v>59</v>
      </c>
      <c r="J161" s="206" t="s">
        <v>59</v>
      </c>
      <c r="K161" s="62" t="s">
        <v>59</v>
      </c>
      <c r="L161" s="20"/>
    </row>
    <row r="162" spans="1:12" x14ac:dyDescent="0.25">
      <c r="A162" s="206" t="s">
        <v>1131</v>
      </c>
      <c r="B162" s="88" t="s">
        <v>801</v>
      </c>
      <c r="C162" s="132">
        <v>136750</v>
      </c>
      <c r="D162" s="131">
        <v>5.7799999999999997E-2</v>
      </c>
      <c r="E162" s="3">
        <v>54.7</v>
      </c>
      <c r="F162" s="12" t="s">
        <v>756</v>
      </c>
      <c r="G162" s="81" t="s">
        <v>236</v>
      </c>
      <c r="H162" s="49" t="s">
        <v>236</v>
      </c>
      <c r="I162" s="62" t="s">
        <v>59</v>
      </c>
      <c r="J162" s="206" t="s">
        <v>59</v>
      </c>
      <c r="K162" s="62" t="s">
        <v>59</v>
      </c>
      <c r="L162" s="20"/>
    </row>
    <row r="163" spans="1:12" x14ac:dyDescent="0.25">
      <c r="A163" s="206" t="s">
        <v>1132</v>
      </c>
      <c r="B163" s="88" t="s">
        <v>802</v>
      </c>
      <c r="C163" s="132">
        <v>187250</v>
      </c>
      <c r="D163" s="131">
        <v>7.8899999999999998E-2</v>
      </c>
      <c r="E163" s="3">
        <v>74.900000000000006</v>
      </c>
      <c r="F163" s="12" t="s">
        <v>756</v>
      </c>
      <c r="G163" s="81" t="s">
        <v>236</v>
      </c>
      <c r="H163" s="49" t="s">
        <v>236</v>
      </c>
      <c r="I163" s="62" t="s">
        <v>59</v>
      </c>
      <c r="J163" s="206" t="s">
        <v>59</v>
      </c>
      <c r="K163" s="62" t="s">
        <v>59</v>
      </c>
      <c r="L163" s="20"/>
    </row>
    <row r="164" spans="1:12" x14ac:dyDescent="0.25">
      <c r="A164" s="206" t="s">
        <v>1133</v>
      </c>
      <c r="B164" s="88" t="s">
        <v>803</v>
      </c>
      <c r="C164" s="132">
        <v>83000</v>
      </c>
      <c r="D164" s="131">
        <v>0.21990000000000001</v>
      </c>
      <c r="E164" s="3">
        <v>33.200000000000003</v>
      </c>
      <c r="F164" s="12" t="s">
        <v>756</v>
      </c>
      <c r="G164" s="81" t="s">
        <v>236</v>
      </c>
      <c r="H164" s="49" t="s">
        <v>236</v>
      </c>
      <c r="I164" s="62" t="s">
        <v>59</v>
      </c>
      <c r="J164" s="206" t="s">
        <v>59</v>
      </c>
      <c r="K164" s="62" t="s">
        <v>59</v>
      </c>
      <c r="L164" s="20"/>
    </row>
    <row r="165" spans="1:12" x14ac:dyDescent="0.25">
      <c r="A165" s="206" t="s">
        <v>1155</v>
      </c>
      <c r="B165" s="88" t="s">
        <v>804</v>
      </c>
      <c r="C165" s="132">
        <v>195500</v>
      </c>
      <c r="D165" s="131">
        <v>0.32840000000000003</v>
      </c>
      <c r="E165" s="3">
        <v>78.2</v>
      </c>
      <c r="F165" s="12" t="s">
        <v>756</v>
      </c>
      <c r="G165" s="81" t="s">
        <v>236</v>
      </c>
      <c r="H165" s="49" t="s">
        <v>236</v>
      </c>
      <c r="I165" s="62" t="s">
        <v>59</v>
      </c>
      <c r="J165" s="206" t="s">
        <v>59</v>
      </c>
      <c r="K165" s="62" t="s">
        <v>59</v>
      </c>
      <c r="L165" s="20"/>
    </row>
    <row r="166" spans="1:12" x14ac:dyDescent="0.25">
      <c r="A166" s="206" t="s">
        <v>1156</v>
      </c>
      <c r="B166" s="88" t="s">
        <v>805</v>
      </c>
      <c r="C166" s="132">
        <v>180750</v>
      </c>
      <c r="D166" s="131">
        <v>0.25</v>
      </c>
      <c r="E166" s="3">
        <v>72.3</v>
      </c>
      <c r="F166" s="12" t="s">
        <v>756</v>
      </c>
      <c r="G166" s="81" t="s">
        <v>236</v>
      </c>
      <c r="H166" s="49" t="s">
        <v>236</v>
      </c>
      <c r="I166" s="62" t="s">
        <v>59</v>
      </c>
      <c r="J166" s="206" t="s">
        <v>59</v>
      </c>
      <c r="K166" s="62" t="s">
        <v>59</v>
      </c>
      <c r="L166" s="20"/>
    </row>
    <row r="167" spans="1:12" x14ac:dyDescent="0.25">
      <c r="A167" s="206" t="s">
        <v>1157</v>
      </c>
      <c r="B167" s="88" t="s">
        <v>806</v>
      </c>
      <c r="C167" s="132">
        <v>210875</v>
      </c>
      <c r="D167" s="131">
        <v>0.65080000000000005</v>
      </c>
      <c r="E167" s="3">
        <v>84.35</v>
      </c>
      <c r="F167" s="12" t="s">
        <v>756</v>
      </c>
      <c r="G167" s="81" t="s">
        <v>236</v>
      </c>
      <c r="H167" s="49" t="s">
        <v>236</v>
      </c>
      <c r="I167" s="62" t="s">
        <v>59</v>
      </c>
      <c r="J167" s="206" t="s">
        <v>59</v>
      </c>
      <c r="K167" s="62" t="s">
        <v>59</v>
      </c>
      <c r="L167" s="20"/>
    </row>
    <row r="168" spans="1:12" x14ac:dyDescent="0.25">
      <c r="A168" s="206" t="s">
        <v>1158</v>
      </c>
      <c r="B168" s="88" t="s">
        <v>807</v>
      </c>
      <c r="C168" s="132">
        <v>143225</v>
      </c>
      <c r="D168" s="131">
        <v>0.34310000000000002</v>
      </c>
      <c r="E168" s="3">
        <v>57.29</v>
      </c>
      <c r="F168" s="12" t="s">
        <v>756</v>
      </c>
      <c r="G168" s="81" t="s">
        <v>236</v>
      </c>
      <c r="H168" s="49" t="s">
        <v>236</v>
      </c>
      <c r="I168" s="62" t="s">
        <v>59</v>
      </c>
      <c r="J168" s="206" t="s">
        <v>59</v>
      </c>
      <c r="K168" s="62" t="s">
        <v>59</v>
      </c>
      <c r="L168" s="20"/>
    </row>
    <row r="169" spans="1:12" x14ac:dyDescent="0.25">
      <c r="A169" s="206" t="s">
        <v>1159</v>
      </c>
      <c r="B169" s="88" t="s">
        <v>808</v>
      </c>
      <c r="C169" s="132">
        <v>110000</v>
      </c>
      <c r="D169" s="131">
        <v>0.13750000000000001</v>
      </c>
      <c r="E169" s="3">
        <v>44</v>
      </c>
      <c r="F169" s="12" t="s">
        <v>756</v>
      </c>
      <c r="G169" s="81" t="s">
        <v>236</v>
      </c>
      <c r="H169" s="49" t="s">
        <v>236</v>
      </c>
      <c r="I169" s="62" t="s">
        <v>59</v>
      </c>
      <c r="J169" s="206" t="s">
        <v>59</v>
      </c>
      <c r="K169" s="62" t="s">
        <v>59</v>
      </c>
      <c r="L169" s="20"/>
    </row>
    <row r="170" spans="1:12" x14ac:dyDescent="0.25">
      <c r="A170" s="206" t="s">
        <v>1160</v>
      </c>
      <c r="B170" s="88" t="s">
        <v>809</v>
      </c>
      <c r="C170" s="132">
        <v>152500</v>
      </c>
      <c r="D170" s="131">
        <v>0.5</v>
      </c>
      <c r="E170" s="3">
        <v>61</v>
      </c>
      <c r="F170" s="12" t="s">
        <v>756</v>
      </c>
      <c r="G170" s="81" t="s">
        <v>236</v>
      </c>
      <c r="H170" s="49" t="s">
        <v>236</v>
      </c>
      <c r="I170" s="62" t="s">
        <v>59</v>
      </c>
      <c r="J170" s="206" t="s">
        <v>59</v>
      </c>
      <c r="K170" s="62" t="s">
        <v>59</v>
      </c>
      <c r="L170" s="20"/>
    </row>
    <row r="171" spans="1:12" x14ac:dyDescent="0.25">
      <c r="A171" s="206" t="s">
        <v>1161</v>
      </c>
      <c r="B171" s="88" t="s">
        <v>810</v>
      </c>
      <c r="C171" s="132">
        <v>235200</v>
      </c>
      <c r="D171" s="131">
        <v>0.27010000000000001</v>
      </c>
      <c r="E171" s="3">
        <v>94.08</v>
      </c>
      <c r="F171" s="12" t="s">
        <v>756</v>
      </c>
      <c r="G171" s="81" t="s">
        <v>236</v>
      </c>
      <c r="H171" s="49" t="s">
        <v>236</v>
      </c>
      <c r="I171" s="62" t="s">
        <v>59</v>
      </c>
      <c r="J171" s="206" t="s">
        <v>59</v>
      </c>
      <c r="K171" s="62" t="s">
        <v>59</v>
      </c>
      <c r="L171" s="20"/>
    </row>
    <row r="172" spans="1:12" ht="25.5" x14ac:dyDescent="0.25">
      <c r="A172" s="206" t="s">
        <v>1162</v>
      </c>
      <c r="B172" s="88" t="s">
        <v>811</v>
      </c>
      <c r="C172" s="132">
        <v>113925</v>
      </c>
      <c r="D172" s="131">
        <v>0.15629999999999999</v>
      </c>
      <c r="E172" s="3">
        <v>45.57</v>
      </c>
      <c r="F172" s="12" t="s">
        <v>756</v>
      </c>
      <c r="G172" s="81" t="s">
        <v>759</v>
      </c>
      <c r="H172" s="49" t="s">
        <v>824</v>
      </c>
      <c r="I172" s="62" t="s">
        <v>59</v>
      </c>
      <c r="J172" s="206" t="s">
        <v>59</v>
      </c>
      <c r="K172" s="62" t="s">
        <v>59</v>
      </c>
      <c r="L172" s="20"/>
    </row>
    <row r="173" spans="1:12" ht="25.5" x14ac:dyDescent="0.25">
      <c r="A173" s="206" t="s">
        <v>1163</v>
      </c>
      <c r="B173" s="88" t="s">
        <v>812</v>
      </c>
      <c r="C173" s="132">
        <v>202200</v>
      </c>
      <c r="D173" s="131">
        <v>0.36370000000000002</v>
      </c>
      <c r="E173" s="3">
        <v>80.88</v>
      </c>
      <c r="F173" s="12" t="s">
        <v>756</v>
      </c>
      <c r="G173" s="81" t="s">
        <v>759</v>
      </c>
      <c r="H173" s="49" t="s">
        <v>824</v>
      </c>
      <c r="I173" s="62" t="s">
        <v>59</v>
      </c>
      <c r="J173" s="206" t="s">
        <v>59</v>
      </c>
      <c r="K173" s="62" t="s">
        <v>59</v>
      </c>
      <c r="L173" s="20"/>
    </row>
    <row r="174" spans="1:12" ht="25.5" x14ac:dyDescent="0.25">
      <c r="A174" s="206" t="s">
        <v>1164</v>
      </c>
      <c r="B174" s="88" t="s">
        <v>813</v>
      </c>
      <c r="C174" s="132">
        <v>33125</v>
      </c>
      <c r="D174" s="131">
        <v>5.8000000000000003E-2</v>
      </c>
      <c r="E174" s="3">
        <v>13.25</v>
      </c>
      <c r="F174" s="12" t="s">
        <v>756</v>
      </c>
      <c r="G174" s="81" t="s">
        <v>759</v>
      </c>
      <c r="H174" s="49" t="s">
        <v>824</v>
      </c>
      <c r="I174" s="62" t="s">
        <v>59</v>
      </c>
      <c r="J174" s="206" t="s">
        <v>59</v>
      </c>
      <c r="K174" s="62" t="s">
        <v>59</v>
      </c>
      <c r="L174" s="20"/>
    </row>
    <row r="175" spans="1:12" x14ac:dyDescent="0.25">
      <c r="A175" s="206" t="s">
        <v>1233</v>
      </c>
      <c r="B175" s="88" t="s">
        <v>814</v>
      </c>
      <c r="C175" s="132">
        <v>537200</v>
      </c>
      <c r="D175" s="131">
        <v>0.35539999999999999</v>
      </c>
      <c r="E175" s="3">
        <v>214.88</v>
      </c>
      <c r="F175" s="12" t="s">
        <v>817</v>
      </c>
      <c r="G175" s="81" t="s">
        <v>759</v>
      </c>
      <c r="H175" s="49" t="s">
        <v>825</v>
      </c>
      <c r="I175" s="62" t="s">
        <v>59</v>
      </c>
      <c r="J175" s="206" t="s">
        <v>59</v>
      </c>
      <c r="K175" s="62" t="s">
        <v>59</v>
      </c>
      <c r="L175" s="20"/>
    </row>
    <row r="176" spans="1:12" ht="25.5" x14ac:dyDescent="0.25">
      <c r="A176" s="206" t="s">
        <v>1234</v>
      </c>
      <c r="B176" s="54" t="s">
        <v>832</v>
      </c>
      <c r="C176" s="136">
        <v>331199.63</v>
      </c>
      <c r="D176" s="234"/>
      <c r="E176" s="3"/>
      <c r="F176" s="12" t="s">
        <v>756</v>
      </c>
      <c r="G176" s="81" t="s">
        <v>830</v>
      </c>
      <c r="H176" s="49" t="s">
        <v>826</v>
      </c>
      <c r="I176" s="62" t="s">
        <v>59</v>
      </c>
      <c r="J176" s="206" t="s">
        <v>59</v>
      </c>
      <c r="K176" s="62" t="s">
        <v>59</v>
      </c>
      <c r="L176" s="20"/>
    </row>
    <row r="177" spans="1:12" ht="25.5" x14ac:dyDescent="0.25">
      <c r="A177" s="206" t="s">
        <v>1235</v>
      </c>
      <c r="B177" s="54" t="s">
        <v>828</v>
      </c>
      <c r="C177" s="136">
        <v>300000</v>
      </c>
      <c r="D177" s="234"/>
      <c r="E177" s="3"/>
      <c r="F177" s="12" t="s">
        <v>756</v>
      </c>
      <c r="G177" s="81" t="s">
        <v>830</v>
      </c>
      <c r="H177" s="49" t="s">
        <v>827</v>
      </c>
      <c r="I177" s="62" t="s">
        <v>59</v>
      </c>
      <c r="J177" s="206" t="s">
        <v>59</v>
      </c>
      <c r="K177" s="62" t="s">
        <v>59</v>
      </c>
      <c r="L177" s="20"/>
    </row>
    <row r="178" spans="1:12" ht="25.5" x14ac:dyDescent="0.25">
      <c r="A178" s="206" t="s">
        <v>1236</v>
      </c>
      <c r="B178" s="54" t="s">
        <v>829</v>
      </c>
      <c r="C178" s="136">
        <v>200000</v>
      </c>
      <c r="D178" s="234"/>
      <c r="E178" s="3"/>
      <c r="F178" s="12" t="s">
        <v>756</v>
      </c>
      <c r="G178" s="81" t="s">
        <v>831</v>
      </c>
      <c r="H178" s="49" t="s">
        <v>827</v>
      </c>
      <c r="I178" s="62" t="s">
        <v>59</v>
      </c>
      <c r="J178" s="206" t="s">
        <v>59</v>
      </c>
      <c r="K178" s="62" t="s">
        <v>59</v>
      </c>
      <c r="L178" s="20"/>
    </row>
    <row r="179" spans="1:12" x14ac:dyDescent="0.25">
      <c r="A179" s="206" t="s">
        <v>1237</v>
      </c>
      <c r="B179" s="54" t="s">
        <v>880</v>
      </c>
      <c r="C179" s="136">
        <v>2932.87</v>
      </c>
      <c r="D179" s="234"/>
      <c r="E179" s="3"/>
      <c r="F179" s="12"/>
      <c r="G179" s="81">
        <v>2007</v>
      </c>
      <c r="H179" s="49"/>
      <c r="I179" s="49"/>
      <c r="J179" s="4"/>
      <c r="K179" s="49"/>
      <c r="L179" s="20"/>
    </row>
    <row r="180" spans="1:12" x14ac:dyDescent="0.25">
      <c r="A180" s="206" t="s">
        <v>1238</v>
      </c>
      <c r="B180" s="54" t="s">
        <v>879</v>
      </c>
      <c r="C180" s="136">
        <v>3355</v>
      </c>
      <c r="D180" s="234"/>
      <c r="E180" s="135"/>
      <c r="F180" s="12"/>
      <c r="G180" s="81">
        <v>2006</v>
      </c>
      <c r="H180" s="49"/>
      <c r="I180" s="49"/>
      <c r="J180" s="4"/>
      <c r="K180" s="49"/>
      <c r="L180" s="20"/>
    </row>
    <row r="181" spans="1:12" x14ac:dyDescent="0.25">
      <c r="A181" s="206" t="s">
        <v>1239</v>
      </c>
      <c r="B181" s="54" t="s">
        <v>878</v>
      </c>
      <c r="C181" s="136">
        <v>3789.32</v>
      </c>
      <c r="D181" s="234"/>
      <c r="E181" s="135"/>
      <c r="F181" s="12"/>
      <c r="G181" s="81">
        <v>2005</v>
      </c>
      <c r="H181" s="49"/>
      <c r="I181" s="49"/>
      <c r="J181" s="4"/>
      <c r="K181" s="49"/>
      <c r="L181" s="20"/>
    </row>
    <row r="182" spans="1:12" x14ac:dyDescent="0.25">
      <c r="A182" s="206" t="s">
        <v>1240</v>
      </c>
      <c r="B182" s="54" t="s">
        <v>877</v>
      </c>
      <c r="C182" s="136">
        <v>7444.8</v>
      </c>
      <c r="D182" s="234"/>
      <c r="E182" s="135"/>
      <c r="F182" s="12"/>
      <c r="G182" s="81">
        <v>2014</v>
      </c>
      <c r="H182" s="49"/>
      <c r="I182" s="49"/>
      <c r="J182" s="4"/>
      <c r="K182" s="49"/>
      <c r="L182" s="20"/>
    </row>
    <row r="183" spans="1:12" x14ac:dyDescent="0.25">
      <c r="A183" s="206" t="s">
        <v>1241</v>
      </c>
      <c r="B183" s="54" t="s">
        <v>876</v>
      </c>
      <c r="C183" s="136">
        <v>3965</v>
      </c>
      <c r="D183" s="234"/>
      <c r="E183" s="135"/>
      <c r="F183" s="12"/>
      <c r="G183" s="81">
        <v>2007</v>
      </c>
      <c r="H183" s="49"/>
      <c r="I183" s="49"/>
      <c r="J183" s="4"/>
      <c r="K183" s="49"/>
      <c r="L183" s="20"/>
    </row>
    <row r="184" spans="1:12" x14ac:dyDescent="0.25">
      <c r="A184" s="206" t="s">
        <v>1242</v>
      </c>
      <c r="B184" s="54" t="s">
        <v>875</v>
      </c>
      <c r="C184" s="136">
        <v>2710</v>
      </c>
      <c r="D184" s="234"/>
      <c r="E184" s="135"/>
      <c r="F184" s="12"/>
      <c r="G184" s="81">
        <v>2002</v>
      </c>
      <c r="H184" s="49"/>
      <c r="I184" s="49"/>
      <c r="J184" s="4"/>
      <c r="K184" s="49"/>
      <c r="L184" s="20"/>
    </row>
    <row r="185" spans="1:12" x14ac:dyDescent="0.25">
      <c r="A185" s="206" t="s">
        <v>1243</v>
      </c>
      <c r="B185" s="54" t="s">
        <v>875</v>
      </c>
      <c r="C185" s="136">
        <v>3417</v>
      </c>
      <c r="D185" s="234"/>
      <c r="E185" s="135"/>
      <c r="F185" s="12"/>
      <c r="G185" s="81">
        <v>2009</v>
      </c>
      <c r="H185" s="49"/>
      <c r="I185" s="49"/>
      <c r="J185" s="4"/>
      <c r="K185" s="49"/>
      <c r="L185" s="20"/>
    </row>
    <row r="186" spans="1:12" x14ac:dyDescent="0.25">
      <c r="A186" s="206" t="s">
        <v>1244</v>
      </c>
      <c r="B186" s="54" t="s">
        <v>882</v>
      </c>
      <c r="C186" s="136">
        <v>3756.38</v>
      </c>
      <c r="D186" s="234"/>
      <c r="E186" s="135"/>
      <c r="F186" s="12"/>
      <c r="G186" s="81">
        <v>2007</v>
      </c>
      <c r="H186" s="49"/>
      <c r="I186" s="49"/>
      <c r="J186" s="4"/>
      <c r="K186" s="49"/>
      <c r="L186" s="20"/>
    </row>
    <row r="187" spans="1:12" x14ac:dyDescent="0.25">
      <c r="A187" s="206" t="s">
        <v>1245</v>
      </c>
      <c r="B187" s="54" t="s">
        <v>873</v>
      </c>
      <c r="C187" s="136">
        <v>7100</v>
      </c>
      <c r="D187" s="234"/>
      <c r="E187" s="135"/>
      <c r="F187" s="12"/>
      <c r="G187" s="81">
        <v>2006</v>
      </c>
      <c r="H187" s="49"/>
      <c r="I187" s="49"/>
      <c r="J187" s="4"/>
      <c r="K187" s="49"/>
      <c r="L187" s="20"/>
    </row>
    <row r="188" spans="1:12" x14ac:dyDescent="0.25">
      <c r="A188" s="206" t="s">
        <v>1246</v>
      </c>
      <c r="B188" s="54" t="s">
        <v>874</v>
      </c>
      <c r="C188" s="136">
        <v>2933</v>
      </c>
      <c r="D188" s="234"/>
      <c r="E188" s="135"/>
      <c r="F188" s="12"/>
      <c r="G188" s="81">
        <v>2007</v>
      </c>
      <c r="H188" s="49"/>
      <c r="I188" s="49"/>
      <c r="J188" s="4"/>
      <c r="K188" s="49"/>
      <c r="L188" s="20"/>
    </row>
    <row r="189" spans="1:12" x14ac:dyDescent="0.25">
      <c r="A189" s="206" t="s">
        <v>1247</v>
      </c>
      <c r="B189" s="54" t="s">
        <v>869</v>
      </c>
      <c r="C189" s="136">
        <v>4392</v>
      </c>
      <c r="D189" s="234"/>
      <c r="E189" s="135"/>
      <c r="F189" s="12"/>
      <c r="G189" s="81">
        <v>2008</v>
      </c>
      <c r="H189" s="49"/>
      <c r="I189" s="49"/>
      <c r="J189" s="4"/>
      <c r="K189" s="49"/>
      <c r="L189" s="20"/>
    </row>
    <row r="190" spans="1:12" x14ac:dyDescent="0.25">
      <c r="A190" s="206" t="s">
        <v>1248</v>
      </c>
      <c r="B190" s="54" t="s">
        <v>870</v>
      </c>
      <c r="C190" s="136">
        <v>4100</v>
      </c>
      <c r="D190" s="234"/>
      <c r="E190" s="135"/>
      <c r="F190" s="12"/>
      <c r="G190" s="81">
        <v>2010</v>
      </c>
      <c r="H190" s="49"/>
      <c r="I190" s="49"/>
      <c r="J190" s="4"/>
      <c r="K190" s="49"/>
      <c r="L190" s="20"/>
    </row>
    <row r="191" spans="1:12" x14ac:dyDescent="0.25">
      <c r="A191" s="206" t="s">
        <v>1249</v>
      </c>
      <c r="B191" s="54" t="s">
        <v>871</v>
      </c>
      <c r="C191" s="136">
        <v>6596.83</v>
      </c>
      <c r="D191" s="234"/>
      <c r="E191" s="135"/>
      <c r="F191" s="12"/>
      <c r="G191" s="81">
        <v>2013</v>
      </c>
      <c r="H191" s="49"/>
      <c r="I191" s="49"/>
      <c r="J191" s="4"/>
      <c r="K191" s="49"/>
      <c r="L191" s="20"/>
    </row>
    <row r="192" spans="1:12" x14ac:dyDescent="0.25">
      <c r="A192" s="206" t="s">
        <v>1250</v>
      </c>
      <c r="B192" s="54" t="s">
        <v>871</v>
      </c>
      <c r="C192" s="136">
        <v>6596.83</v>
      </c>
      <c r="D192" s="234"/>
      <c r="E192" s="135"/>
      <c r="F192" s="12"/>
      <c r="G192" s="81">
        <v>2013</v>
      </c>
      <c r="H192" s="49"/>
      <c r="I192" s="49"/>
      <c r="J192" s="4"/>
      <c r="K192" s="49"/>
      <c r="L192" s="20"/>
    </row>
    <row r="193" spans="1:12" x14ac:dyDescent="0.25">
      <c r="A193" s="206" t="s">
        <v>1251</v>
      </c>
      <c r="B193" s="54" t="s">
        <v>871</v>
      </c>
      <c r="C193" s="136">
        <v>6596.84</v>
      </c>
      <c r="D193" s="234"/>
      <c r="E193" s="135"/>
      <c r="F193" s="12"/>
      <c r="G193" s="81">
        <v>2013</v>
      </c>
      <c r="H193" s="49"/>
      <c r="I193" s="49"/>
      <c r="J193" s="4"/>
      <c r="K193" s="49"/>
      <c r="L193" s="20"/>
    </row>
    <row r="194" spans="1:12" x14ac:dyDescent="0.25">
      <c r="A194" s="206" t="s">
        <v>1252</v>
      </c>
      <c r="B194" s="54" t="s">
        <v>872</v>
      </c>
      <c r="C194" s="136">
        <v>5368</v>
      </c>
      <c r="D194" s="234"/>
      <c r="E194" s="135"/>
      <c r="F194" s="12"/>
      <c r="G194" s="81">
        <v>2013</v>
      </c>
      <c r="H194" s="49"/>
      <c r="I194" s="49"/>
      <c r="J194" s="4"/>
      <c r="K194" s="49"/>
      <c r="L194" s="20"/>
    </row>
    <row r="195" spans="1:12" x14ac:dyDescent="0.25">
      <c r="A195" s="206" t="s">
        <v>1253</v>
      </c>
      <c r="B195" s="54" t="s">
        <v>867</v>
      </c>
      <c r="C195" s="136">
        <v>4130.34</v>
      </c>
      <c r="D195" s="234"/>
      <c r="E195" s="135"/>
      <c r="F195" s="12"/>
      <c r="G195" s="81">
        <v>2011</v>
      </c>
      <c r="H195" s="49"/>
      <c r="I195" s="49"/>
      <c r="J195" s="4"/>
      <c r="K195" s="49"/>
      <c r="L195" s="20"/>
    </row>
    <row r="196" spans="1:12" x14ac:dyDescent="0.25">
      <c r="A196" s="206" t="s">
        <v>1254</v>
      </c>
      <c r="B196" s="54" t="s">
        <v>866</v>
      </c>
      <c r="C196" s="136">
        <v>3124</v>
      </c>
      <c r="D196" s="234"/>
      <c r="E196" s="135"/>
      <c r="F196" s="12"/>
      <c r="G196" s="81">
        <v>2002</v>
      </c>
      <c r="H196" s="49"/>
      <c r="I196" s="49"/>
      <c r="J196" s="4"/>
      <c r="K196" s="49"/>
      <c r="L196" s="20"/>
    </row>
    <row r="197" spans="1:12" x14ac:dyDescent="0.25">
      <c r="A197" s="206" t="s">
        <v>1255</v>
      </c>
      <c r="B197" s="54" t="s">
        <v>865</v>
      </c>
      <c r="C197" s="136">
        <v>4000</v>
      </c>
      <c r="D197" s="234"/>
      <c r="E197" s="135"/>
      <c r="F197" s="12"/>
      <c r="G197" s="81">
        <v>2016</v>
      </c>
      <c r="H197" s="49"/>
      <c r="I197" s="49"/>
      <c r="J197" s="4"/>
      <c r="K197" s="49"/>
      <c r="L197" s="20"/>
    </row>
    <row r="198" spans="1:12" x14ac:dyDescent="0.25">
      <c r="A198" s="206" t="s">
        <v>1256</v>
      </c>
      <c r="B198" s="54" t="s">
        <v>864</v>
      </c>
      <c r="C198" s="136">
        <v>3417</v>
      </c>
      <c r="D198" s="234"/>
      <c r="E198" s="135"/>
      <c r="F198" s="12"/>
      <c r="G198" s="81">
        <v>2007</v>
      </c>
      <c r="H198" s="49"/>
      <c r="I198" s="49"/>
      <c r="J198" s="4"/>
      <c r="K198" s="49"/>
      <c r="L198" s="20"/>
    </row>
    <row r="199" spans="1:12" s="171" customFormat="1" x14ac:dyDescent="0.25">
      <c r="A199" s="206" t="s">
        <v>1257</v>
      </c>
      <c r="B199" s="124" t="s">
        <v>1076</v>
      </c>
      <c r="C199" s="216">
        <v>63594.14</v>
      </c>
      <c r="D199" s="234"/>
      <c r="E199" s="135"/>
      <c r="F199" s="12"/>
      <c r="G199" s="81"/>
      <c r="H199" s="49"/>
      <c r="I199" s="49"/>
      <c r="J199" s="4"/>
      <c r="K199" s="49"/>
    </row>
    <row r="200" spans="1:12" s="171" customFormat="1" x14ac:dyDescent="0.25">
      <c r="A200" s="206" t="s">
        <v>1258</v>
      </c>
      <c r="B200" s="124" t="s">
        <v>1077</v>
      </c>
      <c r="C200" s="216">
        <v>11588.99</v>
      </c>
      <c r="D200" s="234"/>
      <c r="E200" s="135"/>
      <c r="F200" s="12"/>
      <c r="G200" s="81"/>
      <c r="H200" s="49"/>
      <c r="I200" s="49"/>
      <c r="J200" s="4"/>
      <c r="K200" s="49"/>
    </row>
    <row r="201" spans="1:12" s="171" customFormat="1" x14ac:dyDescent="0.25">
      <c r="A201" s="206" t="s">
        <v>1259</v>
      </c>
      <c r="B201" s="124" t="s">
        <v>1080</v>
      </c>
      <c r="C201" s="216">
        <v>8999</v>
      </c>
      <c r="D201" s="234"/>
      <c r="E201" s="135"/>
      <c r="F201" s="12"/>
      <c r="G201" s="81">
        <v>2009</v>
      </c>
      <c r="H201" s="49"/>
      <c r="I201" s="49"/>
      <c r="J201" s="4"/>
      <c r="K201" s="49"/>
    </row>
    <row r="202" spans="1:12" s="171" customFormat="1" x14ac:dyDescent="0.25">
      <c r="A202" s="206" t="s">
        <v>1260</v>
      </c>
      <c r="B202" s="124" t="s">
        <v>1081</v>
      </c>
      <c r="C202" s="216">
        <v>3660</v>
      </c>
      <c r="D202" s="234"/>
      <c r="E202" s="135"/>
      <c r="F202" s="12"/>
      <c r="G202" s="81"/>
      <c r="H202" s="49"/>
      <c r="I202" s="49"/>
      <c r="J202" s="4"/>
      <c r="K202" s="49"/>
    </row>
    <row r="203" spans="1:12" s="171" customFormat="1" x14ac:dyDescent="0.25">
      <c r="A203" s="206" t="s">
        <v>1261</v>
      </c>
      <c r="B203" s="124" t="s">
        <v>1082</v>
      </c>
      <c r="C203" s="216">
        <v>9835.42</v>
      </c>
      <c r="D203" s="234"/>
      <c r="E203" s="135"/>
      <c r="F203" s="12"/>
      <c r="G203" s="81">
        <v>2014</v>
      </c>
      <c r="H203" s="49"/>
      <c r="I203" s="49"/>
      <c r="J203" s="4"/>
      <c r="K203" s="49"/>
    </row>
    <row r="204" spans="1:12" s="171" customFormat="1" x14ac:dyDescent="0.25">
      <c r="A204" s="206" t="s">
        <v>1262</v>
      </c>
      <c r="B204" s="124" t="s">
        <v>1083</v>
      </c>
      <c r="C204" s="216">
        <f>14000</f>
        <v>14000</v>
      </c>
      <c r="D204" s="234"/>
      <c r="E204" s="135"/>
      <c r="F204" s="12"/>
      <c r="G204" s="81">
        <v>2015</v>
      </c>
      <c r="H204" s="49"/>
      <c r="I204" s="49"/>
      <c r="J204" s="4"/>
      <c r="K204" s="49"/>
    </row>
    <row r="205" spans="1:12" s="171" customFormat="1" x14ac:dyDescent="0.25">
      <c r="A205" s="206" t="s">
        <v>1263</v>
      </c>
      <c r="B205" s="124" t="s">
        <v>1085</v>
      </c>
      <c r="C205" s="216">
        <v>10947.74</v>
      </c>
      <c r="D205" s="234"/>
      <c r="E205" s="135"/>
      <c r="F205" s="12"/>
      <c r="G205" s="81">
        <v>2014</v>
      </c>
      <c r="H205" s="49"/>
      <c r="I205" s="49"/>
      <c r="J205" s="4"/>
      <c r="K205" s="49"/>
    </row>
    <row r="206" spans="1:12" s="171" customFormat="1" x14ac:dyDescent="0.25">
      <c r="A206" s="206" t="s">
        <v>1264</v>
      </c>
      <c r="B206" s="124" t="s">
        <v>1094</v>
      </c>
      <c r="C206" s="216">
        <v>11960</v>
      </c>
      <c r="D206" s="234"/>
      <c r="E206" s="135"/>
      <c r="F206" s="12"/>
      <c r="G206" s="81">
        <v>2015</v>
      </c>
      <c r="H206" s="49"/>
      <c r="I206" s="49"/>
      <c r="J206" s="4"/>
      <c r="K206" s="49"/>
    </row>
    <row r="207" spans="1:12" s="171" customFormat="1" x14ac:dyDescent="0.25">
      <c r="A207" s="206" t="s">
        <v>1265</v>
      </c>
      <c r="B207" s="124" t="s">
        <v>1095</v>
      </c>
      <c r="C207" s="216">
        <v>11485.17</v>
      </c>
      <c r="D207" s="234"/>
      <c r="E207" s="135"/>
      <c r="F207" s="12"/>
      <c r="G207" s="81"/>
      <c r="H207" s="49"/>
      <c r="I207" s="49"/>
      <c r="J207" s="4"/>
      <c r="K207" s="49"/>
    </row>
    <row r="208" spans="1:12" s="171" customFormat="1" x14ac:dyDescent="0.25">
      <c r="A208" s="206" t="s">
        <v>1266</v>
      </c>
      <c r="B208" s="124" t="s">
        <v>1097</v>
      </c>
      <c r="C208" s="216">
        <v>10947.74</v>
      </c>
      <c r="D208" s="234"/>
      <c r="E208" s="135"/>
      <c r="F208" s="12"/>
      <c r="G208" s="81"/>
      <c r="H208" s="49"/>
      <c r="I208" s="49"/>
      <c r="J208" s="4"/>
      <c r="K208" s="49"/>
    </row>
    <row r="209" spans="1:13" s="171" customFormat="1" x14ac:dyDescent="0.25">
      <c r="A209" s="206" t="s">
        <v>1267</v>
      </c>
      <c r="B209" s="124" t="s">
        <v>1100</v>
      </c>
      <c r="C209" s="216">
        <v>35466.94</v>
      </c>
      <c r="D209" s="234"/>
      <c r="E209" s="135"/>
      <c r="F209" s="12"/>
      <c r="G209" s="81"/>
      <c r="H209" s="49"/>
      <c r="I209" s="49"/>
      <c r="J209" s="4"/>
      <c r="K209" s="49"/>
    </row>
    <row r="210" spans="1:13" s="171" customFormat="1" x14ac:dyDescent="0.25">
      <c r="A210" s="206" t="s">
        <v>1268</v>
      </c>
      <c r="B210" s="211" t="s">
        <v>1101</v>
      </c>
      <c r="C210" s="216">
        <v>16855.099999999999</v>
      </c>
      <c r="D210" s="234"/>
      <c r="E210" s="135"/>
      <c r="F210" s="12"/>
      <c r="G210" s="81">
        <v>2015</v>
      </c>
      <c r="H210" s="49"/>
      <c r="I210" s="49"/>
      <c r="J210" s="4"/>
      <c r="K210" s="49"/>
      <c r="M210" s="223"/>
    </row>
    <row r="211" spans="1:13" s="171" customFormat="1" x14ac:dyDescent="0.25">
      <c r="A211" s="206" t="s">
        <v>1269</v>
      </c>
      <c r="B211" s="124" t="s">
        <v>1103</v>
      </c>
      <c r="C211" s="216">
        <v>16947.740000000002</v>
      </c>
      <c r="D211" s="234"/>
      <c r="E211" s="135"/>
      <c r="F211" s="12"/>
      <c r="G211" s="81"/>
      <c r="H211" s="49"/>
      <c r="I211" s="49"/>
      <c r="J211" s="4"/>
      <c r="K211" s="49"/>
    </row>
    <row r="212" spans="1:13" s="171" customFormat="1" x14ac:dyDescent="0.25">
      <c r="A212" s="206" t="s">
        <v>1270</v>
      </c>
      <c r="B212" s="124" t="s">
        <v>1104</v>
      </c>
      <c r="C212" s="216">
        <v>3800</v>
      </c>
      <c r="D212" s="234"/>
      <c r="E212" s="135"/>
      <c r="F212" s="12"/>
      <c r="G212" s="81">
        <v>2015</v>
      </c>
      <c r="H212" s="49"/>
      <c r="I212" s="49"/>
      <c r="J212" s="4"/>
      <c r="K212" s="49"/>
    </row>
    <row r="213" spans="1:13" s="171" customFormat="1" x14ac:dyDescent="0.25">
      <c r="A213" s="206" t="s">
        <v>1271</v>
      </c>
      <c r="B213" s="124" t="s">
        <v>1106</v>
      </c>
      <c r="C213" s="216">
        <v>7867.2</v>
      </c>
      <c r="D213" s="234"/>
      <c r="E213" s="135"/>
      <c r="F213" s="12"/>
      <c r="G213" s="81">
        <v>2010</v>
      </c>
      <c r="H213" s="49"/>
      <c r="I213" s="49"/>
      <c r="J213" s="4"/>
      <c r="K213" s="49"/>
    </row>
    <row r="214" spans="1:13" s="220" customFormat="1" x14ac:dyDescent="0.25">
      <c r="A214" s="206" t="s">
        <v>1272</v>
      </c>
      <c r="B214" s="211" t="s">
        <v>1145</v>
      </c>
      <c r="C214" s="216">
        <v>79607.64</v>
      </c>
      <c r="D214" s="234"/>
      <c r="E214" s="135"/>
      <c r="F214" s="12"/>
      <c r="G214" s="81"/>
      <c r="H214" s="49"/>
      <c r="I214" s="49"/>
      <c r="J214" s="4"/>
      <c r="K214" s="49"/>
    </row>
    <row r="215" spans="1:13" s="220" customFormat="1" x14ac:dyDescent="0.25">
      <c r="A215" s="206" t="s">
        <v>1273</v>
      </c>
      <c r="B215" s="211" t="s">
        <v>1146</v>
      </c>
      <c r="C215" s="216">
        <v>22857.56</v>
      </c>
      <c r="D215" s="234"/>
      <c r="E215" s="135"/>
      <c r="F215" s="12"/>
      <c r="G215" s="81"/>
      <c r="H215" s="49"/>
      <c r="I215" s="49"/>
      <c r="J215" s="4"/>
      <c r="K215" s="49"/>
    </row>
    <row r="216" spans="1:13" s="220" customFormat="1" ht="25.5" x14ac:dyDescent="0.25">
      <c r="A216" s="206" t="s">
        <v>1274</v>
      </c>
      <c r="B216" s="211" t="s">
        <v>1137</v>
      </c>
      <c r="C216" s="216">
        <v>32070.560000000001</v>
      </c>
      <c r="D216" s="234"/>
      <c r="E216" s="135"/>
      <c r="F216" s="12"/>
      <c r="G216" s="81"/>
      <c r="H216" s="49"/>
      <c r="I216" s="49"/>
      <c r="J216" s="4"/>
      <c r="K216" s="49"/>
    </row>
    <row r="217" spans="1:13" s="220" customFormat="1" x14ac:dyDescent="0.25">
      <c r="A217" s="206" t="s">
        <v>1275</v>
      </c>
      <c r="B217" s="211" t="s">
        <v>1138</v>
      </c>
      <c r="C217" s="216">
        <v>10947.74</v>
      </c>
      <c r="D217" s="234"/>
      <c r="E217" s="135"/>
      <c r="F217" s="12"/>
      <c r="G217" s="81"/>
      <c r="H217" s="49"/>
      <c r="I217" s="49"/>
      <c r="J217" s="4"/>
      <c r="K217" s="49"/>
    </row>
    <row r="218" spans="1:13" s="220" customFormat="1" x14ac:dyDescent="0.25">
      <c r="A218" s="206" t="s">
        <v>1276</v>
      </c>
      <c r="B218" s="211" t="s">
        <v>1139</v>
      </c>
      <c r="C218" s="216">
        <v>10947.74</v>
      </c>
      <c r="D218" s="234"/>
      <c r="E218" s="135"/>
      <c r="F218" s="12"/>
      <c r="G218" s="81"/>
      <c r="H218" s="49"/>
      <c r="I218" s="49"/>
      <c r="J218" s="4"/>
      <c r="K218" s="49"/>
    </row>
    <row r="219" spans="1:13" s="220" customFormat="1" x14ac:dyDescent="0.25">
      <c r="A219" s="206" t="s">
        <v>1277</v>
      </c>
      <c r="B219" s="211" t="s">
        <v>1140</v>
      </c>
      <c r="C219" s="216">
        <v>10947.74</v>
      </c>
      <c r="D219" s="234"/>
      <c r="E219" s="135"/>
      <c r="F219" s="12"/>
      <c r="G219" s="81"/>
      <c r="H219" s="49"/>
      <c r="I219" s="49"/>
      <c r="J219" s="4"/>
      <c r="K219" s="49"/>
    </row>
    <row r="220" spans="1:13" s="220" customFormat="1" x14ac:dyDescent="0.25">
      <c r="A220" s="206" t="s">
        <v>1278</v>
      </c>
      <c r="B220" s="211" t="s">
        <v>1141</v>
      </c>
      <c r="C220" s="216">
        <v>10947.74</v>
      </c>
      <c r="D220" s="234"/>
      <c r="E220" s="135"/>
      <c r="F220" s="12"/>
      <c r="G220" s="81"/>
      <c r="H220" s="49"/>
      <c r="I220" s="49"/>
      <c r="J220" s="4"/>
      <c r="K220" s="49"/>
    </row>
    <row r="221" spans="1:13" s="220" customFormat="1" x14ac:dyDescent="0.25">
      <c r="A221" s="206" t="s">
        <v>1279</v>
      </c>
      <c r="B221" s="211" t="s">
        <v>1142</v>
      </c>
      <c r="C221" s="216">
        <v>10947.74</v>
      </c>
      <c r="D221" s="234"/>
      <c r="E221" s="135"/>
      <c r="F221" s="12"/>
      <c r="G221" s="81"/>
      <c r="H221" s="49"/>
      <c r="I221" s="49"/>
      <c r="J221" s="4"/>
      <c r="K221" s="49"/>
    </row>
    <row r="222" spans="1:13" s="220" customFormat="1" x14ac:dyDescent="0.25">
      <c r="A222" s="206" t="s">
        <v>1280</v>
      </c>
      <c r="B222" s="211" t="s">
        <v>1143</v>
      </c>
      <c r="C222" s="216">
        <v>10947.74</v>
      </c>
      <c r="D222" s="234"/>
      <c r="E222" s="135"/>
      <c r="F222" s="12"/>
      <c r="G222" s="81"/>
      <c r="H222" s="49"/>
      <c r="I222" s="49"/>
      <c r="J222" s="4"/>
      <c r="K222" s="49"/>
    </row>
    <row r="223" spans="1:13" s="220" customFormat="1" ht="25.5" x14ac:dyDescent="0.25">
      <c r="A223" s="206" t="s">
        <v>1281</v>
      </c>
      <c r="B223" s="211" t="s">
        <v>1144</v>
      </c>
      <c r="C223" s="216">
        <v>102409.85</v>
      </c>
      <c r="D223" s="234"/>
      <c r="E223" s="135"/>
      <c r="F223" s="12"/>
      <c r="G223" s="81"/>
      <c r="H223" s="49"/>
      <c r="I223" s="49"/>
      <c r="J223" s="4"/>
      <c r="K223" s="49"/>
    </row>
    <row r="224" spans="1:13" s="220" customFormat="1" x14ac:dyDescent="0.25">
      <c r="A224" s="206" t="s">
        <v>1282</v>
      </c>
      <c r="B224" s="211" t="s">
        <v>1153</v>
      </c>
      <c r="C224" s="216">
        <v>189363.44</v>
      </c>
      <c r="D224" s="234"/>
      <c r="E224" s="135"/>
      <c r="F224" s="12"/>
      <c r="G224" s="81">
        <v>2011</v>
      </c>
      <c r="H224" s="62" t="s">
        <v>266</v>
      </c>
      <c r="I224" s="62" t="s">
        <v>59</v>
      </c>
      <c r="J224" s="206" t="s">
        <v>59</v>
      </c>
      <c r="K224" s="62" t="s">
        <v>98</v>
      </c>
    </row>
    <row r="225" spans="1:12" s="220" customFormat="1" x14ac:dyDescent="0.25">
      <c r="A225" s="206" t="s">
        <v>1283</v>
      </c>
      <c r="B225" s="211" t="s">
        <v>1154</v>
      </c>
      <c r="C225" s="216">
        <v>2920009.52</v>
      </c>
      <c r="D225" s="234"/>
      <c r="E225" s="135"/>
      <c r="F225" s="12"/>
      <c r="G225" s="81">
        <v>2011</v>
      </c>
      <c r="H225" s="49"/>
      <c r="I225" s="49"/>
      <c r="J225" s="4"/>
      <c r="K225" s="49"/>
    </row>
    <row r="226" spans="1:12" s="171" customFormat="1" x14ac:dyDescent="0.25">
      <c r="A226" s="206" t="s">
        <v>1284</v>
      </c>
      <c r="B226" s="211" t="s">
        <v>1098</v>
      </c>
      <c r="C226" s="217">
        <v>8099.99</v>
      </c>
      <c r="D226" s="234"/>
      <c r="E226" s="135"/>
      <c r="F226" s="12"/>
      <c r="G226" s="81">
        <v>2010</v>
      </c>
      <c r="H226" s="49"/>
      <c r="I226" s="49"/>
      <c r="J226" s="4"/>
      <c r="K226" s="49"/>
    </row>
    <row r="227" spans="1:12" s="171" customFormat="1" x14ac:dyDescent="0.25">
      <c r="A227" s="206" t="s">
        <v>1285</v>
      </c>
      <c r="B227" s="124" t="s">
        <v>1079</v>
      </c>
      <c r="C227" s="217">
        <v>7030.94</v>
      </c>
      <c r="D227" s="234"/>
      <c r="E227" s="135"/>
      <c r="F227" s="12"/>
      <c r="G227" s="81"/>
      <c r="H227" s="49"/>
      <c r="I227" s="49"/>
      <c r="J227" s="4"/>
      <c r="K227" s="49"/>
    </row>
    <row r="228" spans="1:12" s="171" customFormat="1" x14ac:dyDescent="0.25">
      <c r="A228" s="206" t="s">
        <v>1286</v>
      </c>
      <c r="B228" s="124" t="s">
        <v>1078</v>
      </c>
      <c r="C228" s="217">
        <v>7300</v>
      </c>
      <c r="D228" s="234"/>
      <c r="E228" s="135"/>
      <c r="F228" s="12"/>
      <c r="G228" s="81"/>
      <c r="H228" s="49"/>
      <c r="I228" s="49"/>
      <c r="J228" s="4"/>
      <c r="K228" s="49"/>
    </row>
    <row r="229" spans="1:12" s="171" customFormat="1" x14ac:dyDescent="0.25">
      <c r="A229" s="206" t="s">
        <v>1287</v>
      </c>
      <c r="B229" s="124" t="s">
        <v>1075</v>
      </c>
      <c r="C229" s="217">
        <v>8250</v>
      </c>
      <c r="D229" s="234"/>
      <c r="E229" s="135"/>
      <c r="F229" s="12"/>
      <c r="G229" s="81">
        <v>2013</v>
      </c>
      <c r="H229" s="49"/>
      <c r="I229" s="49"/>
      <c r="J229" s="4"/>
      <c r="K229" s="49"/>
    </row>
    <row r="230" spans="1:12" s="171" customFormat="1" x14ac:dyDescent="0.25">
      <c r="A230" s="206" t="s">
        <v>1288</v>
      </c>
      <c r="B230" s="124" t="s">
        <v>1074</v>
      </c>
      <c r="C230" s="217">
        <v>14400</v>
      </c>
      <c r="D230" s="234"/>
      <c r="E230" s="135"/>
      <c r="F230" s="12"/>
      <c r="G230" s="81">
        <v>2012</v>
      </c>
      <c r="H230" s="49"/>
      <c r="I230" s="49"/>
      <c r="J230" s="4"/>
      <c r="K230" s="49"/>
    </row>
    <row r="231" spans="1:12" s="171" customFormat="1" x14ac:dyDescent="0.25">
      <c r="A231" s="206" t="s">
        <v>1289</v>
      </c>
      <c r="B231" s="124" t="s">
        <v>1084</v>
      </c>
      <c r="C231" s="217">
        <v>9800</v>
      </c>
      <c r="D231" s="234"/>
      <c r="E231" s="135"/>
      <c r="F231" s="12"/>
      <c r="G231" s="81"/>
      <c r="H231" s="49"/>
      <c r="I231" s="49"/>
      <c r="J231" s="4"/>
      <c r="K231" s="49"/>
    </row>
    <row r="232" spans="1:12" s="171" customFormat="1" x14ac:dyDescent="0.25">
      <c r="A232" s="206" t="s">
        <v>1290</v>
      </c>
      <c r="B232" s="124" t="s">
        <v>1086</v>
      </c>
      <c r="C232" s="217">
        <v>5190</v>
      </c>
      <c r="D232" s="234"/>
      <c r="E232" s="135"/>
      <c r="F232" s="12"/>
      <c r="G232" s="81"/>
      <c r="H232" s="49"/>
      <c r="I232" s="49"/>
      <c r="J232" s="4"/>
      <c r="K232" s="49"/>
    </row>
    <row r="233" spans="1:12" s="171" customFormat="1" x14ac:dyDescent="0.25">
      <c r="A233" s="206" t="s">
        <v>1291</v>
      </c>
      <c r="B233" s="210" t="s">
        <v>1096</v>
      </c>
      <c r="C233" s="218">
        <v>17415.400000000001</v>
      </c>
      <c r="D233" s="234"/>
      <c r="E233" s="135"/>
      <c r="F233" s="12"/>
      <c r="G233" s="81"/>
      <c r="H233" s="49"/>
      <c r="I233" s="49"/>
      <c r="J233" s="4"/>
      <c r="K233" s="49"/>
    </row>
    <row r="234" spans="1:12" s="171" customFormat="1" x14ac:dyDescent="0.25">
      <c r="A234" s="206" t="s">
        <v>1292</v>
      </c>
      <c r="B234" s="211" t="s">
        <v>1099</v>
      </c>
      <c r="C234" s="219">
        <v>9500</v>
      </c>
      <c r="D234" s="234"/>
      <c r="E234" s="135"/>
      <c r="F234" s="12"/>
      <c r="G234" s="81">
        <v>2007</v>
      </c>
      <c r="H234" s="49"/>
      <c r="I234" s="49"/>
      <c r="J234" s="4"/>
      <c r="K234" s="49"/>
    </row>
    <row r="235" spans="1:12" s="208" customFormat="1" x14ac:dyDescent="0.25">
      <c r="A235" s="206" t="s">
        <v>1293</v>
      </c>
      <c r="B235" s="211" t="s">
        <v>1105</v>
      </c>
      <c r="C235" s="217">
        <v>8448</v>
      </c>
      <c r="D235" s="236"/>
      <c r="E235" s="212"/>
      <c r="F235" s="12"/>
      <c r="G235" s="81">
        <v>2013</v>
      </c>
      <c r="H235" s="49"/>
      <c r="I235" s="49"/>
      <c r="J235" s="4"/>
      <c r="K235" s="49"/>
    </row>
    <row r="236" spans="1:12" ht="25.5" x14ac:dyDescent="0.25">
      <c r="A236" s="206" t="s">
        <v>1294</v>
      </c>
      <c r="B236" s="54" t="s">
        <v>881</v>
      </c>
      <c r="C236" s="294">
        <f>SUM(F512:F523)</f>
        <v>91367.989999999991</v>
      </c>
      <c r="D236" s="237"/>
      <c r="E236" s="135"/>
      <c r="F236" s="12"/>
      <c r="G236" s="81"/>
      <c r="H236" s="49"/>
      <c r="I236" s="49"/>
      <c r="J236" s="4"/>
      <c r="K236" s="49"/>
      <c r="L236" s="20"/>
    </row>
    <row r="237" spans="1:12" x14ac:dyDescent="0.25">
      <c r="A237" s="206" t="s">
        <v>1295</v>
      </c>
      <c r="B237" s="54" t="s">
        <v>994</v>
      </c>
      <c r="C237" s="217">
        <f>6389+5000+5000</f>
        <v>16389</v>
      </c>
      <c r="D237" s="234"/>
      <c r="E237" s="135"/>
      <c r="F237" s="12"/>
      <c r="G237" s="81"/>
      <c r="H237" s="49"/>
      <c r="I237" s="49"/>
      <c r="J237" s="4"/>
      <c r="K237" s="49"/>
      <c r="L237" s="20"/>
    </row>
    <row r="238" spans="1:12" ht="51" x14ac:dyDescent="0.25">
      <c r="A238" s="206" t="s">
        <v>1296</v>
      </c>
      <c r="B238" s="88" t="s">
        <v>916</v>
      </c>
      <c r="C238" s="217">
        <v>60000</v>
      </c>
      <c r="D238" s="234"/>
      <c r="E238" s="3"/>
      <c r="F238" s="12"/>
      <c r="G238" s="81">
        <v>2010</v>
      </c>
      <c r="H238" s="49"/>
      <c r="I238" s="49"/>
      <c r="J238" s="4"/>
      <c r="K238" s="49"/>
      <c r="L238" s="20"/>
    </row>
    <row r="239" spans="1:12" s="220" customFormat="1" x14ac:dyDescent="0.25">
      <c r="A239" s="206" t="s">
        <v>1297</v>
      </c>
      <c r="B239" s="91" t="s">
        <v>1221</v>
      </c>
      <c r="C239" s="275">
        <v>98965</v>
      </c>
      <c r="D239" s="177"/>
      <c r="E239" s="56"/>
      <c r="F239" s="57"/>
      <c r="G239" s="83"/>
      <c r="H239" s="59"/>
      <c r="I239" s="59"/>
      <c r="J239" s="58"/>
      <c r="K239" s="59"/>
    </row>
    <row r="240" spans="1:12" ht="15.75" thickBot="1" x14ac:dyDescent="0.3">
      <c r="A240" s="207" t="s">
        <v>1298</v>
      </c>
      <c r="B240" s="134" t="s">
        <v>22</v>
      </c>
      <c r="C240" s="231">
        <v>1003114</v>
      </c>
      <c r="D240" s="225"/>
      <c r="E240" s="5"/>
      <c r="F240" s="13"/>
      <c r="G240" s="82"/>
      <c r="H240" s="50"/>
      <c r="I240" s="50"/>
      <c r="J240" s="6"/>
      <c r="K240" s="50"/>
      <c r="L240" s="20"/>
    </row>
    <row r="241" spans="1:12" ht="15.75" thickTop="1" x14ac:dyDescent="0.25">
      <c r="A241" s="18"/>
      <c r="B241" s="52"/>
      <c r="C241" s="97"/>
      <c r="D241" s="97"/>
      <c r="E241" s="18"/>
      <c r="F241" s="19"/>
      <c r="G241" s="51"/>
      <c r="H241" s="51"/>
      <c r="I241" s="51"/>
      <c r="J241" s="18"/>
      <c r="K241" s="51"/>
      <c r="L241" s="20"/>
    </row>
    <row r="242" spans="1:12" ht="15.75" thickBot="1" x14ac:dyDescent="0.3">
      <c r="A242" s="18"/>
      <c r="B242" s="52"/>
      <c r="C242" s="97"/>
      <c r="D242" s="18"/>
      <c r="E242" s="19"/>
      <c r="F242" s="51"/>
      <c r="G242" s="51"/>
      <c r="H242" s="51"/>
      <c r="I242" s="18"/>
      <c r="J242" s="51"/>
      <c r="L242" s="20"/>
    </row>
    <row r="243" spans="1:12" ht="16.5" thickTop="1" thickBot="1" x14ac:dyDescent="0.3">
      <c r="A243" s="28" t="s">
        <v>2</v>
      </c>
      <c r="B243" s="86" t="s">
        <v>63</v>
      </c>
      <c r="C243" s="94"/>
      <c r="D243" s="30"/>
      <c r="E243" s="31"/>
      <c r="F243" s="79"/>
      <c r="G243" s="356" t="s">
        <v>15</v>
      </c>
      <c r="H243" s="357"/>
      <c r="I243" s="357"/>
      <c r="J243" s="358"/>
      <c r="L243" s="20"/>
    </row>
    <row r="244" spans="1:12" ht="27" thickTop="1" thickBot="1" x14ac:dyDescent="0.3">
      <c r="A244" s="43" t="s">
        <v>0</v>
      </c>
      <c r="B244" s="42" t="s">
        <v>16</v>
      </c>
      <c r="C244" s="95" t="s">
        <v>23</v>
      </c>
      <c r="D244" s="1" t="s">
        <v>1102</v>
      </c>
      <c r="E244" s="26" t="s">
        <v>1299</v>
      </c>
      <c r="F244" s="27" t="s">
        <v>17</v>
      </c>
      <c r="G244" s="42" t="s">
        <v>18</v>
      </c>
      <c r="H244" s="42" t="s">
        <v>19</v>
      </c>
      <c r="I244" s="43" t="s">
        <v>20</v>
      </c>
      <c r="J244" s="42" t="s">
        <v>21</v>
      </c>
      <c r="L244" s="20"/>
    </row>
    <row r="245" spans="1:12" ht="15.75" thickTop="1" x14ac:dyDescent="0.25">
      <c r="A245" s="7" t="s">
        <v>1</v>
      </c>
      <c r="B245" s="90" t="s">
        <v>451</v>
      </c>
      <c r="C245" s="117">
        <v>2130750</v>
      </c>
      <c r="D245" s="2">
        <v>852.3</v>
      </c>
      <c r="E245" s="60" t="s">
        <v>115</v>
      </c>
      <c r="F245" s="80">
        <v>1930</v>
      </c>
      <c r="G245" s="48" t="s">
        <v>73</v>
      </c>
      <c r="H245" s="48" t="s">
        <v>74</v>
      </c>
      <c r="I245" s="7" t="s">
        <v>75</v>
      </c>
      <c r="J245" s="48" t="s">
        <v>99</v>
      </c>
      <c r="L245" s="352"/>
    </row>
    <row r="246" spans="1:12" x14ac:dyDescent="0.25">
      <c r="A246" s="11" t="s">
        <v>2</v>
      </c>
      <c r="B246" s="54" t="s">
        <v>448</v>
      </c>
      <c r="C246" s="118">
        <v>1062500</v>
      </c>
      <c r="D246" s="3">
        <v>425</v>
      </c>
      <c r="E246" s="61" t="s">
        <v>115</v>
      </c>
      <c r="F246" s="81">
        <v>1930</v>
      </c>
      <c r="G246" s="49" t="s">
        <v>73</v>
      </c>
      <c r="H246" s="49" t="s">
        <v>74</v>
      </c>
      <c r="I246" s="4" t="s">
        <v>75</v>
      </c>
      <c r="J246" s="49" t="s">
        <v>99</v>
      </c>
      <c r="L246" s="352"/>
    </row>
    <row r="247" spans="1:12" ht="28.5" customHeight="1" x14ac:dyDescent="0.25">
      <c r="A247" s="11" t="s">
        <v>3</v>
      </c>
      <c r="B247" s="330" t="s">
        <v>1134</v>
      </c>
      <c r="C247" s="118">
        <v>190000</v>
      </c>
      <c r="D247" s="3">
        <v>192.3</v>
      </c>
      <c r="E247" s="61" t="s">
        <v>115</v>
      </c>
      <c r="F247" s="81">
        <v>1937</v>
      </c>
      <c r="G247" s="49" t="s">
        <v>73</v>
      </c>
      <c r="H247" s="49" t="s">
        <v>74</v>
      </c>
      <c r="I247" s="4" t="s">
        <v>75</v>
      </c>
      <c r="J247" s="49" t="s">
        <v>76</v>
      </c>
      <c r="L247" s="352"/>
    </row>
    <row r="248" spans="1:12" x14ac:dyDescent="0.25">
      <c r="A248" s="11" t="s">
        <v>4</v>
      </c>
      <c r="B248" s="54" t="s">
        <v>449</v>
      </c>
      <c r="C248" s="118">
        <v>2500000</v>
      </c>
      <c r="D248" s="3">
        <v>915.15</v>
      </c>
      <c r="E248" s="61" t="s">
        <v>115</v>
      </c>
      <c r="F248" s="81">
        <v>1930</v>
      </c>
      <c r="G248" s="49" t="s">
        <v>73</v>
      </c>
      <c r="H248" s="49" t="s">
        <v>74</v>
      </c>
      <c r="I248" s="4" t="s">
        <v>146</v>
      </c>
      <c r="J248" s="49" t="s">
        <v>98</v>
      </c>
      <c r="L248" s="352"/>
    </row>
    <row r="249" spans="1:12" x14ac:dyDescent="0.25">
      <c r="A249" s="206" t="s">
        <v>5</v>
      </c>
      <c r="B249" s="54" t="s">
        <v>450</v>
      </c>
      <c r="C249" s="105">
        <v>251795.81</v>
      </c>
      <c r="D249" s="3"/>
      <c r="E249" s="61"/>
      <c r="F249" s="81">
        <v>2010</v>
      </c>
      <c r="G249" s="62" t="s">
        <v>59</v>
      </c>
      <c r="H249" s="62" t="s">
        <v>59</v>
      </c>
      <c r="I249" s="4" t="s">
        <v>146</v>
      </c>
      <c r="J249" s="49" t="s">
        <v>98</v>
      </c>
      <c r="L249" s="220"/>
    </row>
    <row r="250" spans="1:12" ht="25.5" x14ac:dyDescent="0.25">
      <c r="A250" s="206" t="s">
        <v>6</v>
      </c>
      <c r="B250" s="54" t="s">
        <v>459</v>
      </c>
      <c r="C250" s="105">
        <v>33969.629999999997</v>
      </c>
      <c r="D250" s="3"/>
      <c r="E250" s="12"/>
      <c r="F250" s="81">
        <v>2001</v>
      </c>
      <c r="G250" s="49"/>
      <c r="H250" s="49"/>
      <c r="I250" s="4"/>
      <c r="J250" s="49"/>
      <c r="L250" s="220"/>
    </row>
    <row r="251" spans="1:12" x14ac:dyDescent="0.25">
      <c r="A251" s="206" t="s">
        <v>7</v>
      </c>
      <c r="B251" s="88" t="s">
        <v>500</v>
      </c>
      <c r="C251" s="103">
        <v>4200</v>
      </c>
      <c r="D251" s="3"/>
      <c r="E251" s="12"/>
      <c r="F251" s="81">
        <v>2014</v>
      </c>
      <c r="G251" s="49"/>
      <c r="H251" s="49"/>
      <c r="I251" s="4"/>
      <c r="J251" s="49"/>
      <c r="L251" s="220"/>
    </row>
    <row r="252" spans="1:12" x14ac:dyDescent="0.25">
      <c r="A252" s="206" t="s">
        <v>8</v>
      </c>
      <c r="B252" s="88" t="s">
        <v>501</v>
      </c>
      <c r="C252" s="103">
        <v>1649</v>
      </c>
      <c r="D252" s="3"/>
      <c r="E252" s="12"/>
      <c r="F252" s="81">
        <v>2013</v>
      </c>
      <c r="G252" s="49"/>
      <c r="H252" s="49"/>
      <c r="I252" s="4"/>
      <c r="J252" s="49"/>
      <c r="L252" s="220"/>
    </row>
    <row r="253" spans="1:12" x14ac:dyDescent="0.25">
      <c r="A253" s="206" t="s">
        <v>9</v>
      </c>
      <c r="B253" s="88" t="s">
        <v>502</v>
      </c>
      <c r="C253" s="103">
        <v>1199</v>
      </c>
      <c r="D253" s="3"/>
      <c r="E253" s="12"/>
      <c r="F253" s="81">
        <v>2013</v>
      </c>
      <c r="G253" s="49"/>
      <c r="H253" s="49"/>
      <c r="I253" s="4"/>
      <c r="J253" s="49"/>
      <c r="L253" s="220"/>
    </row>
    <row r="254" spans="1:12" x14ac:dyDescent="0.25">
      <c r="A254" s="206" t="s">
        <v>10</v>
      </c>
      <c r="B254" s="88" t="s">
        <v>503</v>
      </c>
      <c r="C254" s="103">
        <v>4434.8500000000004</v>
      </c>
      <c r="D254" s="3"/>
      <c r="E254" s="12"/>
      <c r="F254" s="81" t="s">
        <v>508</v>
      </c>
      <c r="G254" s="49"/>
      <c r="H254" s="49"/>
      <c r="I254" s="4"/>
      <c r="J254" s="49"/>
      <c r="L254" s="220"/>
    </row>
    <row r="255" spans="1:12" ht="25.5" x14ac:dyDescent="0.25">
      <c r="A255" s="206" t="s">
        <v>11</v>
      </c>
      <c r="B255" s="88" t="s">
        <v>504</v>
      </c>
      <c r="C255" s="103">
        <v>1290</v>
      </c>
      <c r="D255" s="3"/>
      <c r="E255" s="12"/>
      <c r="F255" s="81">
        <v>2014</v>
      </c>
      <c r="G255" s="49"/>
      <c r="H255" s="49"/>
      <c r="I255" s="4"/>
      <c r="J255" s="49"/>
      <c r="L255" s="220"/>
    </row>
    <row r="256" spans="1:12" x14ac:dyDescent="0.25">
      <c r="A256" s="206" t="s">
        <v>12</v>
      </c>
      <c r="B256" s="88" t="s">
        <v>505</v>
      </c>
      <c r="C256" s="103">
        <v>1680</v>
      </c>
      <c r="D256" s="3"/>
      <c r="E256" s="12"/>
      <c r="F256" s="81">
        <v>2014</v>
      </c>
      <c r="G256" s="49"/>
      <c r="H256" s="49"/>
      <c r="I256" s="4"/>
      <c r="J256" s="49"/>
      <c r="L256" s="220"/>
    </row>
    <row r="257" spans="1:12" x14ac:dyDescent="0.25">
      <c r="A257" s="206" t="s">
        <v>13</v>
      </c>
      <c r="B257" s="88" t="s">
        <v>506</v>
      </c>
      <c r="C257" s="103">
        <v>1250</v>
      </c>
      <c r="D257" s="3"/>
      <c r="E257" s="12"/>
      <c r="F257" s="81">
        <v>2014</v>
      </c>
      <c r="G257" s="49"/>
      <c r="H257" s="49"/>
      <c r="I257" s="4"/>
      <c r="J257" s="49"/>
      <c r="L257" s="20"/>
    </row>
    <row r="258" spans="1:12" x14ac:dyDescent="0.25">
      <c r="A258" s="206" t="s">
        <v>28</v>
      </c>
      <c r="B258" s="88" t="s">
        <v>507</v>
      </c>
      <c r="C258" s="103">
        <v>1022.99</v>
      </c>
      <c r="D258" s="3"/>
      <c r="E258" s="12"/>
      <c r="F258" s="81">
        <v>2016</v>
      </c>
      <c r="G258" s="49"/>
      <c r="H258" s="49"/>
      <c r="I258" s="4"/>
      <c r="J258" s="49"/>
      <c r="L258" s="20"/>
    </row>
    <row r="259" spans="1:12" ht="25.5" x14ac:dyDescent="0.25">
      <c r="A259" s="206" t="s">
        <v>29</v>
      </c>
      <c r="B259" s="88" t="s">
        <v>518</v>
      </c>
      <c r="C259" s="292">
        <f>F506+F507+F508</f>
        <v>18189</v>
      </c>
      <c r="D259" s="3"/>
      <c r="E259" s="12"/>
      <c r="F259" s="81"/>
      <c r="G259" s="49"/>
      <c r="H259" s="49"/>
      <c r="I259" s="4"/>
      <c r="J259" s="49"/>
      <c r="L259" s="20"/>
    </row>
    <row r="260" spans="1:12" s="220" customFormat="1" x14ac:dyDescent="0.25">
      <c r="A260" s="206" t="s">
        <v>33</v>
      </c>
      <c r="B260" s="91" t="s">
        <v>1221</v>
      </c>
      <c r="C260" s="103">
        <v>60169.32</v>
      </c>
      <c r="D260" s="56"/>
      <c r="E260" s="57"/>
      <c r="F260" s="83"/>
      <c r="G260" s="59"/>
      <c r="H260" s="59"/>
      <c r="I260" s="58"/>
      <c r="J260" s="59"/>
    </row>
    <row r="261" spans="1:12" ht="15.75" thickBot="1" x14ac:dyDescent="0.3">
      <c r="A261" s="207" t="s">
        <v>34</v>
      </c>
      <c r="B261" s="89" t="s">
        <v>22</v>
      </c>
      <c r="C261" s="123">
        <v>310755.87</v>
      </c>
      <c r="D261" s="5"/>
      <c r="E261" s="13"/>
      <c r="F261" s="82"/>
      <c r="G261" s="50"/>
      <c r="H261" s="50"/>
      <c r="I261" s="6"/>
      <c r="J261" s="50"/>
      <c r="L261" s="20"/>
    </row>
    <row r="262" spans="1:12" s="32" customFormat="1" ht="15.75" thickTop="1" x14ac:dyDescent="0.25">
      <c r="A262" s="24"/>
      <c r="B262" s="52"/>
      <c r="C262" s="99"/>
      <c r="D262" s="24"/>
      <c r="E262" s="24"/>
      <c r="F262" s="52"/>
      <c r="G262" s="52"/>
      <c r="H262" s="52"/>
      <c r="I262" s="24"/>
      <c r="J262" s="52"/>
      <c r="K262" s="24"/>
    </row>
    <row r="263" spans="1:12" s="32" customFormat="1" ht="15.75" customHeight="1" thickBot="1" x14ac:dyDescent="0.3">
      <c r="A263" s="24"/>
      <c r="B263" s="52"/>
      <c r="C263" s="99"/>
      <c r="D263" s="24"/>
      <c r="E263" s="24"/>
      <c r="F263" s="52"/>
      <c r="G263" s="52"/>
      <c r="H263" s="52"/>
      <c r="I263" s="24"/>
      <c r="J263" s="52"/>
      <c r="K263" s="24"/>
    </row>
    <row r="264" spans="1:12" s="32" customFormat="1" ht="15.75" customHeight="1" thickTop="1" thickBot="1" x14ac:dyDescent="0.3">
      <c r="A264" s="28" t="s">
        <v>3</v>
      </c>
      <c r="B264" s="86" t="s">
        <v>64</v>
      </c>
      <c r="C264" s="94"/>
      <c r="D264" s="30"/>
      <c r="E264" s="31"/>
      <c r="F264" s="79"/>
      <c r="G264" s="364" t="s">
        <v>15</v>
      </c>
      <c r="H264" s="365"/>
      <c r="I264" s="365"/>
      <c r="J264" s="366"/>
    </row>
    <row r="265" spans="1:12" s="32" customFormat="1" ht="27" thickTop="1" thickBot="1" x14ac:dyDescent="0.3">
      <c r="A265" s="43" t="s">
        <v>0</v>
      </c>
      <c r="B265" s="42" t="s">
        <v>16</v>
      </c>
      <c r="C265" s="95" t="s">
        <v>23</v>
      </c>
      <c r="D265" s="1" t="s">
        <v>1102</v>
      </c>
      <c r="E265" s="26" t="s">
        <v>1299</v>
      </c>
      <c r="F265" s="27" t="s">
        <v>17</v>
      </c>
      <c r="G265" s="42" t="s">
        <v>18</v>
      </c>
      <c r="H265" s="42" t="s">
        <v>19</v>
      </c>
      <c r="I265" s="43" t="s">
        <v>20</v>
      </c>
      <c r="J265" s="42" t="s">
        <v>21</v>
      </c>
    </row>
    <row r="266" spans="1:12" s="32" customFormat="1" ht="15.75" customHeight="1" thickTop="1" x14ac:dyDescent="0.25">
      <c r="A266" s="7" t="s">
        <v>1</v>
      </c>
      <c r="B266" s="90" t="s">
        <v>336</v>
      </c>
      <c r="C266" s="98"/>
      <c r="D266" s="2"/>
      <c r="E266" s="14"/>
      <c r="F266" s="80"/>
      <c r="G266" s="48"/>
      <c r="H266" s="48"/>
      <c r="I266" s="7"/>
      <c r="J266" s="48"/>
    </row>
    <row r="267" spans="1:12" s="221" customFormat="1" ht="15.75" customHeight="1" x14ac:dyDescent="0.25">
      <c r="A267" s="282" t="s">
        <v>2</v>
      </c>
      <c r="B267" s="91" t="s">
        <v>1221</v>
      </c>
      <c r="C267" s="283">
        <v>72192.98000000001</v>
      </c>
      <c r="D267" s="278"/>
      <c r="E267" s="279"/>
      <c r="F267" s="280"/>
      <c r="G267" s="281"/>
      <c r="H267" s="281"/>
      <c r="I267" s="276"/>
      <c r="J267" s="281"/>
    </row>
    <row r="268" spans="1:12" s="32" customFormat="1" ht="15.75" customHeight="1" thickBot="1" x14ac:dyDescent="0.3">
      <c r="A268" s="9" t="s">
        <v>3</v>
      </c>
      <c r="B268" s="89" t="s">
        <v>22</v>
      </c>
      <c r="C268" s="123">
        <v>109359.42</v>
      </c>
      <c r="D268" s="5"/>
      <c r="E268" s="13"/>
      <c r="F268" s="82"/>
      <c r="G268" s="50"/>
      <c r="H268" s="50"/>
      <c r="I268" s="6"/>
      <c r="J268" s="50"/>
      <c r="K268" s="24"/>
    </row>
    <row r="269" spans="1:12" s="32" customFormat="1" ht="15.75" customHeight="1" thickTop="1" x14ac:dyDescent="0.25">
      <c r="A269" s="24"/>
      <c r="B269" s="52"/>
      <c r="C269" s="99"/>
      <c r="D269" s="24"/>
      <c r="E269" s="24"/>
      <c r="F269" s="52"/>
      <c r="G269" s="52"/>
      <c r="H269" s="52"/>
      <c r="I269" s="24"/>
      <c r="J269" s="52"/>
      <c r="K269" s="24"/>
    </row>
    <row r="270" spans="1:12" s="32" customFormat="1" ht="15.75" customHeight="1" thickBot="1" x14ac:dyDescent="0.3">
      <c r="A270" s="24"/>
      <c r="B270" s="52"/>
      <c r="C270" s="99"/>
      <c r="D270" s="24"/>
      <c r="E270" s="24"/>
      <c r="F270" s="52"/>
      <c r="G270" s="52"/>
      <c r="H270" s="52"/>
      <c r="I270" s="24"/>
      <c r="J270" s="52"/>
      <c r="K270" s="24"/>
    </row>
    <row r="271" spans="1:12" s="32" customFormat="1" ht="15.75" customHeight="1" thickTop="1" thickBot="1" x14ac:dyDescent="0.3">
      <c r="A271" s="28" t="s">
        <v>4</v>
      </c>
      <c r="B271" s="29" t="s">
        <v>342</v>
      </c>
      <c r="C271" s="94"/>
      <c r="D271" s="30"/>
      <c r="E271" s="31"/>
      <c r="F271" s="79"/>
      <c r="G271" s="356" t="s">
        <v>15</v>
      </c>
      <c r="H271" s="357"/>
      <c r="I271" s="357"/>
      <c r="J271" s="358"/>
      <c r="K271" s="24"/>
    </row>
    <row r="272" spans="1:12" s="32" customFormat="1" ht="27" thickTop="1" thickBot="1" x14ac:dyDescent="0.3">
      <c r="A272" s="43" t="s">
        <v>0</v>
      </c>
      <c r="B272" s="42" t="s">
        <v>16</v>
      </c>
      <c r="C272" s="95" t="s">
        <v>23</v>
      </c>
      <c r="D272" s="1" t="s">
        <v>1102</v>
      </c>
      <c r="E272" s="26" t="s">
        <v>1299</v>
      </c>
      <c r="F272" s="27" t="s">
        <v>17</v>
      </c>
      <c r="G272" s="42" t="s">
        <v>18</v>
      </c>
      <c r="H272" s="42" t="s">
        <v>19</v>
      </c>
      <c r="I272" s="43" t="s">
        <v>20</v>
      </c>
      <c r="J272" s="42" t="s">
        <v>21</v>
      </c>
      <c r="K272" s="24"/>
    </row>
    <row r="273" spans="1:12" s="32" customFormat="1" ht="15.75" customHeight="1" thickTop="1" x14ac:dyDescent="0.25">
      <c r="A273" s="7" t="s">
        <v>1</v>
      </c>
      <c r="B273" s="90" t="s">
        <v>336</v>
      </c>
      <c r="C273" s="98"/>
      <c r="D273" s="2"/>
      <c r="E273" s="14"/>
      <c r="F273" s="80"/>
      <c r="G273" s="48"/>
      <c r="H273" s="48"/>
      <c r="I273" s="7"/>
      <c r="J273" s="48"/>
      <c r="K273" s="24"/>
    </row>
    <row r="274" spans="1:12" s="32" customFormat="1" ht="15.75" customHeight="1" x14ac:dyDescent="0.25">
      <c r="A274" s="11" t="s">
        <v>2</v>
      </c>
      <c r="B274" s="54" t="s">
        <v>344</v>
      </c>
      <c r="C274" s="160">
        <v>8730</v>
      </c>
      <c r="D274" s="3"/>
      <c r="E274" s="12"/>
      <c r="F274" s="81"/>
      <c r="G274" s="49"/>
      <c r="H274" s="49"/>
      <c r="I274" s="4"/>
      <c r="J274" s="49"/>
      <c r="K274" s="24"/>
    </row>
    <row r="275" spans="1:12" s="221" customFormat="1" ht="15.75" customHeight="1" x14ac:dyDescent="0.25">
      <c r="A275" s="55" t="s">
        <v>3</v>
      </c>
      <c r="B275" s="91" t="s">
        <v>1221</v>
      </c>
      <c r="C275" s="284">
        <v>50816.890000000007</v>
      </c>
      <c r="D275" s="56"/>
      <c r="E275" s="57"/>
      <c r="F275" s="83"/>
      <c r="G275" s="59"/>
      <c r="H275" s="59"/>
      <c r="I275" s="58"/>
      <c r="J275" s="59"/>
      <c r="K275" s="24"/>
    </row>
    <row r="276" spans="1:12" s="32" customFormat="1" ht="15.75" customHeight="1" thickBot="1" x14ac:dyDescent="0.3">
      <c r="A276" s="9" t="s">
        <v>4</v>
      </c>
      <c r="B276" s="89" t="s">
        <v>22</v>
      </c>
      <c r="C276" s="123">
        <v>111905.04</v>
      </c>
      <c r="D276" s="5"/>
      <c r="E276" s="13"/>
      <c r="F276" s="82"/>
      <c r="G276" s="50"/>
      <c r="H276" s="50"/>
      <c r="I276" s="6"/>
      <c r="J276" s="50"/>
      <c r="K276" s="24"/>
    </row>
    <row r="277" spans="1:12" s="32" customFormat="1" ht="15.75" customHeight="1" thickTop="1" x14ac:dyDescent="0.25">
      <c r="A277" s="24"/>
      <c r="B277" s="52"/>
      <c r="C277" s="99"/>
      <c r="D277" s="24"/>
      <c r="E277" s="24"/>
      <c r="F277" s="52"/>
      <c r="G277" s="52"/>
      <c r="H277" s="52"/>
      <c r="I277" s="24"/>
      <c r="J277" s="52"/>
    </row>
    <row r="278" spans="1:12" s="32" customFormat="1" ht="15.75" customHeight="1" thickBot="1" x14ac:dyDescent="0.3">
      <c r="A278" s="24"/>
      <c r="B278" s="52"/>
      <c r="C278" s="99"/>
      <c r="D278" s="24"/>
      <c r="E278" s="24"/>
      <c r="F278" s="52"/>
      <c r="G278" s="52"/>
      <c r="H278" s="52"/>
      <c r="I278" s="24"/>
      <c r="J278" s="52"/>
    </row>
    <row r="279" spans="1:12" s="32" customFormat="1" ht="15.75" customHeight="1" thickTop="1" thickBot="1" x14ac:dyDescent="0.3">
      <c r="A279" s="28" t="s">
        <v>5</v>
      </c>
      <c r="B279" s="29" t="s">
        <v>65</v>
      </c>
      <c r="C279" s="94"/>
      <c r="D279" s="30"/>
      <c r="E279" s="31"/>
      <c r="F279" s="79"/>
      <c r="G279" s="356" t="s">
        <v>15</v>
      </c>
      <c r="H279" s="357"/>
      <c r="I279" s="357"/>
      <c r="J279" s="358"/>
      <c r="K279" s="24"/>
    </row>
    <row r="280" spans="1:12" s="32" customFormat="1" ht="27" thickTop="1" thickBot="1" x14ac:dyDescent="0.3">
      <c r="A280" s="43" t="s">
        <v>0</v>
      </c>
      <c r="B280" s="42" t="s">
        <v>16</v>
      </c>
      <c r="C280" s="95" t="s">
        <v>23</v>
      </c>
      <c r="D280" s="1" t="s">
        <v>1102</v>
      </c>
      <c r="E280" s="26" t="s">
        <v>1299</v>
      </c>
      <c r="F280" s="27" t="s">
        <v>17</v>
      </c>
      <c r="G280" s="42" t="s">
        <v>18</v>
      </c>
      <c r="H280" s="42" t="s">
        <v>19</v>
      </c>
      <c r="I280" s="43" t="s">
        <v>20</v>
      </c>
      <c r="J280" s="42" t="s">
        <v>21</v>
      </c>
      <c r="K280" s="24"/>
    </row>
    <row r="281" spans="1:12" s="32" customFormat="1" ht="26.25" thickTop="1" x14ac:dyDescent="0.25">
      <c r="A281" s="7" t="s">
        <v>1</v>
      </c>
      <c r="B281" s="90" t="s">
        <v>385</v>
      </c>
      <c r="C281" s="98"/>
      <c r="D281" s="2"/>
      <c r="E281" s="14"/>
      <c r="F281" s="80"/>
      <c r="G281" s="48"/>
      <c r="H281" s="48"/>
      <c r="I281" s="7"/>
      <c r="J281" s="48"/>
      <c r="K281" s="24"/>
    </row>
    <row r="282" spans="1:12" s="221" customFormat="1" x14ac:dyDescent="0.25">
      <c r="A282" s="282" t="s">
        <v>2</v>
      </c>
      <c r="B282" s="277" t="s">
        <v>1221</v>
      </c>
      <c r="C282" s="283">
        <v>20033.55</v>
      </c>
      <c r="D282" s="278"/>
      <c r="E282" s="279"/>
      <c r="F282" s="280"/>
      <c r="G282" s="281"/>
      <c r="H282" s="281"/>
      <c r="I282" s="276"/>
      <c r="J282" s="281"/>
      <c r="K282" s="24"/>
    </row>
    <row r="283" spans="1:12" s="32" customFormat="1" ht="15.75" customHeight="1" thickBot="1" x14ac:dyDescent="0.3">
      <c r="A283" s="9" t="s">
        <v>3</v>
      </c>
      <c r="B283" s="89" t="s">
        <v>22</v>
      </c>
      <c r="C283" s="123">
        <v>0</v>
      </c>
      <c r="D283" s="5"/>
      <c r="E283" s="13"/>
      <c r="F283" s="82"/>
      <c r="G283" s="50"/>
      <c r="H283" s="50"/>
      <c r="I283" s="6"/>
      <c r="J283" s="50"/>
      <c r="K283" s="24"/>
    </row>
    <row r="284" spans="1:12" s="32" customFormat="1" ht="15.75" customHeight="1" thickTop="1" x14ac:dyDescent="0.25">
      <c r="A284" s="24"/>
      <c r="B284" s="52"/>
      <c r="C284" s="161"/>
      <c r="D284" s="24"/>
      <c r="E284" s="24"/>
      <c r="F284" s="52"/>
      <c r="G284" s="52"/>
      <c r="H284" s="52"/>
      <c r="I284" s="24"/>
      <c r="J284" s="52"/>
      <c r="K284" s="24"/>
    </row>
    <row r="285" spans="1:12" s="32" customFormat="1" ht="15.75" customHeight="1" thickBot="1" x14ac:dyDescent="0.3">
      <c r="A285" s="24"/>
      <c r="B285" s="52"/>
      <c r="C285" s="99"/>
      <c r="D285" s="24"/>
      <c r="E285" s="24"/>
      <c r="F285" s="52"/>
      <c r="G285" s="52"/>
      <c r="H285" s="52"/>
      <c r="I285" s="24"/>
      <c r="J285" s="52"/>
      <c r="K285" s="24"/>
    </row>
    <row r="286" spans="1:12" s="32" customFormat="1" ht="15.75" customHeight="1" thickTop="1" thickBot="1" x14ac:dyDescent="0.3">
      <c r="A286" s="28" t="s">
        <v>6</v>
      </c>
      <c r="B286" s="86" t="s">
        <v>66</v>
      </c>
      <c r="C286" s="94"/>
      <c r="D286" s="30"/>
      <c r="E286" s="31"/>
      <c r="F286" s="79"/>
      <c r="G286" s="356" t="s">
        <v>15</v>
      </c>
      <c r="H286" s="357"/>
      <c r="I286" s="357"/>
      <c r="J286" s="358"/>
      <c r="K286" s="24"/>
    </row>
    <row r="287" spans="1:12" s="32" customFormat="1" ht="27" thickTop="1" thickBot="1" x14ac:dyDescent="0.3">
      <c r="A287" s="43" t="s">
        <v>0</v>
      </c>
      <c r="B287" s="42" t="s">
        <v>16</v>
      </c>
      <c r="C287" s="95" t="s">
        <v>23</v>
      </c>
      <c r="D287" s="1" t="s">
        <v>1102</v>
      </c>
      <c r="E287" s="26" t="s">
        <v>1299</v>
      </c>
      <c r="F287" s="27" t="s">
        <v>17</v>
      </c>
      <c r="G287" s="42" t="s">
        <v>18</v>
      </c>
      <c r="H287" s="42" t="s">
        <v>19</v>
      </c>
      <c r="I287" s="43" t="s">
        <v>20</v>
      </c>
      <c r="J287" s="42" t="s">
        <v>21</v>
      </c>
      <c r="K287" s="24"/>
    </row>
    <row r="288" spans="1:12" s="32" customFormat="1" ht="15.75" customHeight="1" thickTop="1" x14ac:dyDescent="0.25">
      <c r="A288" s="7" t="s">
        <v>1</v>
      </c>
      <c r="B288" s="90" t="s">
        <v>623</v>
      </c>
      <c r="C288" s="117">
        <v>8370000</v>
      </c>
      <c r="D288" s="2">
        <v>3348</v>
      </c>
      <c r="E288" s="60" t="s">
        <v>115</v>
      </c>
      <c r="F288" s="80">
        <v>1974</v>
      </c>
      <c r="G288" s="48" t="s">
        <v>268</v>
      </c>
      <c r="H288" s="48" t="s">
        <v>143</v>
      </c>
      <c r="I288" s="7" t="s">
        <v>144</v>
      </c>
      <c r="J288" s="48" t="s">
        <v>98</v>
      </c>
      <c r="K288" s="24"/>
      <c r="L288" s="290"/>
    </row>
    <row r="289" spans="1:12" s="32" customFormat="1" ht="15.75" customHeight="1" x14ac:dyDescent="0.25">
      <c r="A289" s="11" t="s">
        <v>2</v>
      </c>
      <c r="B289" s="54" t="s">
        <v>624</v>
      </c>
      <c r="C289" s="105">
        <v>8393.24</v>
      </c>
      <c r="D289" s="3"/>
      <c r="E289" s="12"/>
      <c r="F289" s="81">
        <v>2009</v>
      </c>
      <c r="G289" s="49"/>
      <c r="H289" s="49"/>
      <c r="I289" s="4"/>
      <c r="J289" s="49"/>
      <c r="K289" s="24"/>
    </row>
    <row r="290" spans="1:12" s="221" customFormat="1" ht="15.75" customHeight="1" x14ac:dyDescent="0.25">
      <c r="A290" s="55" t="s">
        <v>3</v>
      </c>
      <c r="B290" s="210" t="s">
        <v>1147</v>
      </c>
      <c r="C290" s="226">
        <v>525517.29</v>
      </c>
      <c r="D290" s="56"/>
      <c r="E290" s="57"/>
      <c r="F290" s="83">
        <v>2014</v>
      </c>
      <c r="G290" s="59"/>
      <c r="H290" s="59"/>
      <c r="I290" s="58"/>
      <c r="J290" s="59"/>
      <c r="K290" s="24"/>
    </row>
    <row r="291" spans="1:12" s="221" customFormat="1" ht="15.75" customHeight="1" x14ac:dyDescent="0.25">
      <c r="A291" s="55" t="s">
        <v>4</v>
      </c>
      <c r="B291" s="277" t="s">
        <v>1221</v>
      </c>
      <c r="C291" s="122">
        <v>101535.68000000002</v>
      </c>
      <c r="D291" s="56"/>
      <c r="E291" s="57"/>
      <c r="F291" s="83"/>
      <c r="G291" s="59"/>
      <c r="H291" s="59"/>
      <c r="I291" s="58"/>
      <c r="J291" s="59"/>
      <c r="K291" s="24"/>
    </row>
    <row r="292" spans="1:12" s="32" customFormat="1" ht="15.75" thickBot="1" x14ac:dyDescent="0.3">
      <c r="A292" s="9" t="s">
        <v>5</v>
      </c>
      <c r="B292" s="89" t="s">
        <v>22</v>
      </c>
      <c r="C292" s="123">
        <v>82378.17</v>
      </c>
      <c r="D292" s="5"/>
      <c r="E292" s="13"/>
      <c r="F292" s="82"/>
      <c r="G292" s="50"/>
      <c r="H292" s="50"/>
      <c r="I292" s="6"/>
      <c r="J292" s="50"/>
      <c r="K292" s="24"/>
    </row>
    <row r="293" spans="1:12" s="32" customFormat="1" ht="15.75" customHeight="1" thickTop="1" x14ac:dyDescent="0.25">
      <c r="A293" s="24"/>
      <c r="B293" s="52"/>
      <c r="C293" s="99"/>
      <c r="D293" s="24"/>
      <c r="E293" s="24"/>
      <c r="F293" s="52"/>
      <c r="G293" s="52"/>
      <c r="H293" s="52"/>
      <c r="I293" s="24"/>
      <c r="J293" s="52"/>
      <c r="K293" s="24"/>
    </row>
    <row r="294" spans="1:12" s="32" customFormat="1" ht="15.75" customHeight="1" thickBot="1" x14ac:dyDescent="0.3">
      <c r="A294" s="24"/>
      <c r="B294" s="52"/>
      <c r="C294" s="99"/>
      <c r="D294" s="24"/>
      <c r="E294" s="24"/>
      <c r="F294" s="52"/>
      <c r="G294" s="52"/>
      <c r="H294" s="52"/>
      <c r="I294" s="24"/>
      <c r="J294" s="52"/>
      <c r="K294" s="24"/>
    </row>
    <row r="295" spans="1:12" s="32" customFormat="1" ht="15.75" customHeight="1" thickTop="1" thickBot="1" x14ac:dyDescent="0.3">
      <c r="A295" s="28" t="s">
        <v>7</v>
      </c>
      <c r="B295" s="29" t="s">
        <v>345</v>
      </c>
      <c r="C295" s="94"/>
      <c r="D295" s="30"/>
      <c r="E295" s="31"/>
      <c r="F295" s="79"/>
      <c r="G295" s="356" t="s">
        <v>15</v>
      </c>
      <c r="H295" s="357"/>
      <c r="I295" s="357"/>
      <c r="J295" s="358"/>
      <c r="K295" s="24"/>
    </row>
    <row r="296" spans="1:12" s="32" customFormat="1" ht="27" thickTop="1" thickBot="1" x14ac:dyDescent="0.3">
      <c r="A296" s="43" t="s">
        <v>0</v>
      </c>
      <c r="B296" s="42" t="s">
        <v>16</v>
      </c>
      <c r="C296" s="95" t="s">
        <v>23</v>
      </c>
      <c r="D296" s="1" t="s">
        <v>1102</v>
      </c>
      <c r="E296" s="26" t="s">
        <v>1299</v>
      </c>
      <c r="F296" s="27" t="s">
        <v>17</v>
      </c>
      <c r="G296" s="42" t="s">
        <v>18</v>
      </c>
      <c r="H296" s="42" t="s">
        <v>19</v>
      </c>
      <c r="I296" s="43" t="s">
        <v>20</v>
      </c>
      <c r="J296" s="42" t="s">
        <v>21</v>
      </c>
      <c r="K296" s="24"/>
    </row>
    <row r="297" spans="1:12" s="32" customFormat="1" ht="30" customHeight="1" thickTop="1" x14ac:dyDescent="0.25">
      <c r="A297" s="7" t="s">
        <v>1</v>
      </c>
      <c r="B297" s="90" t="s">
        <v>348</v>
      </c>
      <c r="C297" s="117">
        <v>4839200</v>
      </c>
      <c r="D297" s="2">
        <v>1935.68</v>
      </c>
      <c r="E297" s="60" t="s">
        <v>115</v>
      </c>
      <c r="F297" s="108" t="s">
        <v>349</v>
      </c>
      <c r="G297" s="48" t="s">
        <v>73</v>
      </c>
      <c r="H297" s="48" t="s">
        <v>74</v>
      </c>
      <c r="I297" s="7" t="s">
        <v>75</v>
      </c>
      <c r="J297" s="48" t="s">
        <v>98</v>
      </c>
      <c r="K297" s="24"/>
      <c r="L297" s="290"/>
    </row>
    <row r="298" spans="1:12" s="32" customFormat="1" ht="15.75" customHeight="1" x14ac:dyDescent="0.25">
      <c r="A298" s="11" t="s">
        <v>2</v>
      </c>
      <c r="B298" s="54" t="s">
        <v>352</v>
      </c>
      <c r="C298" s="105">
        <v>5610</v>
      </c>
      <c r="D298" s="3"/>
      <c r="E298" s="12"/>
      <c r="F298" s="109" t="s">
        <v>353</v>
      </c>
      <c r="G298" s="49"/>
      <c r="H298" s="49"/>
      <c r="I298" s="4"/>
      <c r="J298" s="49"/>
      <c r="K298" s="24"/>
    </row>
    <row r="299" spans="1:12" s="32" customFormat="1" ht="25.5" x14ac:dyDescent="0.25">
      <c r="A299" s="11" t="s">
        <v>3</v>
      </c>
      <c r="B299" s="54" t="s">
        <v>384</v>
      </c>
      <c r="C299" s="176">
        <v>2000</v>
      </c>
      <c r="D299" s="3"/>
      <c r="E299" s="12"/>
      <c r="F299" s="81"/>
      <c r="G299" s="49"/>
      <c r="H299" s="49"/>
      <c r="I299" s="4"/>
      <c r="J299" s="49"/>
      <c r="K299" s="24"/>
    </row>
    <row r="300" spans="1:12" s="221" customFormat="1" x14ac:dyDescent="0.25">
      <c r="A300" s="55" t="s">
        <v>4</v>
      </c>
      <c r="B300" s="277" t="s">
        <v>1221</v>
      </c>
      <c r="C300" s="122">
        <v>246524.22999999998</v>
      </c>
      <c r="D300" s="56"/>
      <c r="E300" s="57"/>
      <c r="F300" s="83"/>
      <c r="G300" s="59"/>
      <c r="H300" s="59"/>
      <c r="I300" s="58"/>
      <c r="J300" s="59"/>
      <c r="K300" s="24"/>
    </row>
    <row r="301" spans="1:12" s="32" customFormat="1" ht="15.75" customHeight="1" thickBot="1" x14ac:dyDescent="0.3">
      <c r="A301" s="9" t="s">
        <v>5</v>
      </c>
      <c r="B301" s="89" t="s">
        <v>22</v>
      </c>
      <c r="C301" s="123">
        <f>1532.76+370000</f>
        <v>371532.76</v>
      </c>
      <c r="D301" s="5"/>
      <c r="E301" s="13"/>
      <c r="F301" s="82"/>
      <c r="G301" s="50"/>
      <c r="H301" s="50"/>
      <c r="I301" s="6"/>
      <c r="J301" s="50"/>
      <c r="K301" s="24"/>
    </row>
    <row r="302" spans="1:12" s="32" customFormat="1" ht="15.75" customHeight="1" thickTop="1" x14ac:dyDescent="0.25">
      <c r="A302" s="24"/>
      <c r="B302" s="52"/>
      <c r="C302" s="99"/>
      <c r="D302" s="24"/>
      <c r="E302" s="24"/>
      <c r="F302" s="52"/>
      <c r="G302" s="52"/>
      <c r="H302" s="52"/>
      <c r="I302" s="24"/>
      <c r="J302" s="52"/>
      <c r="K302" s="24"/>
    </row>
    <row r="303" spans="1:12" s="221" customFormat="1" ht="15.75" customHeight="1" thickBot="1" x14ac:dyDescent="0.3">
      <c r="A303" s="24"/>
      <c r="B303" s="52"/>
      <c r="C303" s="99"/>
      <c r="D303" s="24"/>
      <c r="E303" s="24"/>
      <c r="F303" s="52"/>
      <c r="G303" s="52"/>
      <c r="H303" s="52"/>
      <c r="I303" s="24"/>
      <c r="J303" s="52"/>
      <c r="K303" s="24"/>
    </row>
    <row r="304" spans="1:12" s="221" customFormat="1" ht="15.75" customHeight="1" thickTop="1" thickBot="1" x14ac:dyDescent="0.3">
      <c r="A304" s="320" t="s">
        <v>8</v>
      </c>
      <c r="B304" s="321" t="s">
        <v>116</v>
      </c>
      <c r="C304" s="343"/>
      <c r="D304" s="322"/>
      <c r="E304" s="323"/>
      <c r="F304" s="335"/>
      <c r="G304" s="356" t="s">
        <v>15</v>
      </c>
      <c r="H304" s="357"/>
      <c r="I304" s="357"/>
      <c r="J304" s="358"/>
      <c r="K304" s="317"/>
    </row>
    <row r="305" spans="1:12" s="221" customFormat="1" ht="27" thickTop="1" thickBot="1" x14ac:dyDescent="0.3">
      <c r="A305" s="316" t="s">
        <v>0</v>
      </c>
      <c r="B305" s="325" t="s">
        <v>16</v>
      </c>
      <c r="C305" s="344" t="s">
        <v>23</v>
      </c>
      <c r="D305" s="306" t="s">
        <v>1102</v>
      </c>
      <c r="E305" s="318" t="s">
        <v>1299</v>
      </c>
      <c r="F305" s="319" t="s">
        <v>17</v>
      </c>
      <c r="G305" s="325" t="s">
        <v>18</v>
      </c>
      <c r="H305" s="325" t="s">
        <v>19</v>
      </c>
      <c r="I305" s="316" t="s">
        <v>20</v>
      </c>
      <c r="J305" s="325" t="s">
        <v>21</v>
      </c>
      <c r="K305" s="317"/>
    </row>
    <row r="306" spans="1:12" s="221" customFormat="1" ht="51.75" thickTop="1" x14ac:dyDescent="0.25">
      <c r="A306" s="312" t="s">
        <v>1</v>
      </c>
      <c r="B306" s="341" t="s">
        <v>118</v>
      </c>
      <c r="C306" s="348">
        <v>1426000</v>
      </c>
      <c r="D306" s="307">
        <v>570.4</v>
      </c>
      <c r="E306" s="315" t="s">
        <v>115</v>
      </c>
      <c r="F306" s="336">
        <v>1940</v>
      </c>
      <c r="G306" s="326" t="s">
        <v>73</v>
      </c>
      <c r="H306" s="326" t="s">
        <v>1303</v>
      </c>
      <c r="I306" s="312" t="s">
        <v>75</v>
      </c>
      <c r="J306" s="326" t="s">
        <v>1304</v>
      </c>
      <c r="K306" s="317"/>
      <c r="L306" s="290"/>
    </row>
    <row r="307" spans="1:12" s="221" customFormat="1" ht="51" x14ac:dyDescent="0.25">
      <c r="A307" s="309" t="s">
        <v>2</v>
      </c>
      <c r="B307" s="330" t="s">
        <v>119</v>
      </c>
      <c r="C307" s="349">
        <v>2493250</v>
      </c>
      <c r="D307" s="308">
        <v>997.3</v>
      </c>
      <c r="E307" s="313" t="s">
        <v>115</v>
      </c>
      <c r="F307" s="337">
        <v>1920</v>
      </c>
      <c r="G307" s="327" t="s">
        <v>1305</v>
      </c>
      <c r="H307" s="327" t="s">
        <v>1306</v>
      </c>
      <c r="I307" s="309" t="s">
        <v>75</v>
      </c>
      <c r="J307" s="327" t="s">
        <v>1304</v>
      </c>
      <c r="K307" s="317"/>
      <c r="L307" s="290"/>
    </row>
    <row r="308" spans="1:12" s="324" customFormat="1" x14ac:dyDescent="0.25">
      <c r="A308" s="331" t="s">
        <v>3</v>
      </c>
      <c r="B308" s="277" t="s">
        <v>1221</v>
      </c>
      <c r="C308" s="301">
        <v>43812.76</v>
      </c>
      <c r="D308" s="332"/>
      <c r="E308" s="333"/>
      <c r="F308" s="339"/>
      <c r="G308" s="334"/>
      <c r="H308" s="334"/>
      <c r="I308" s="331"/>
      <c r="J308" s="334"/>
      <c r="K308" s="317"/>
    </row>
    <row r="309" spans="1:12" s="221" customFormat="1" ht="15.75" customHeight="1" thickBot="1" x14ac:dyDescent="0.3">
      <c r="A309" s="311" t="s">
        <v>4</v>
      </c>
      <c r="B309" s="342" t="s">
        <v>22</v>
      </c>
      <c r="C309" s="350">
        <v>0</v>
      </c>
      <c r="D309" s="310"/>
      <c r="E309" s="314"/>
      <c r="F309" s="338"/>
      <c r="G309" s="328"/>
      <c r="H309" s="328"/>
      <c r="I309" s="311"/>
      <c r="J309" s="328"/>
      <c r="K309" s="317"/>
    </row>
    <row r="310" spans="1:12" s="221" customFormat="1" ht="15.75" customHeight="1" thickTop="1" x14ac:dyDescent="0.25">
      <c r="A310" s="317"/>
      <c r="B310" s="329"/>
      <c r="C310" s="354"/>
      <c r="D310" s="317"/>
      <c r="E310" s="317"/>
      <c r="F310" s="329"/>
      <c r="G310" s="329"/>
      <c r="H310" s="329"/>
      <c r="I310" s="317"/>
      <c r="J310" s="329"/>
      <c r="K310" s="317"/>
    </row>
    <row r="311" spans="1:12" s="221" customFormat="1" ht="15.75" customHeight="1" thickBot="1" x14ac:dyDescent="0.3">
      <c r="A311" s="317"/>
      <c r="B311" s="329"/>
      <c r="C311" s="345"/>
      <c r="D311" s="317"/>
      <c r="E311" s="317"/>
      <c r="F311" s="329"/>
      <c r="G311" s="329"/>
      <c r="H311" s="329"/>
      <c r="I311" s="317"/>
      <c r="J311" s="329"/>
      <c r="K311" s="317"/>
    </row>
    <row r="312" spans="1:12" s="221" customFormat="1" ht="15.75" customHeight="1" thickTop="1" thickBot="1" x14ac:dyDescent="0.3">
      <c r="A312" s="320" t="s">
        <v>9</v>
      </c>
      <c r="B312" s="321" t="s">
        <v>538</v>
      </c>
      <c r="C312" s="343"/>
      <c r="D312" s="322"/>
      <c r="E312" s="323"/>
      <c r="F312" s="335"/>
      <c r="G312" s="356" t="s">
        <v>15</v>
      </c>
      <c r="H312" s="357"/>
      <c r="I312" s="357"/>
      <c r="J312" s="358"/>
      <c r="K312" s="317"/>
    </row>
    <row r="313" spans="1:12" s="221" customFormat="1" ht="27" thickTop="1" thickBot="1" x14ac:dyDescent="0.3">
      <c r="A313" s="316" t="s">
        <v>0</v>
      </c>
      <c r="B313" s="325" t="s">
        <v>16</v>
      </c>
      <c r="C313" s="344" t="s">
        <v>23</v>
      </c>
      <c r="D313" s="306" t="s">
        <v>1102</v>
      </c>
      <c r="E313" s="318" t="s">
        <v>1299</v>
      </c>
      <c r="F313" s="319" t="s">
        <v>17</v>
      </c>
      <c r="G313" s="325" t="s">
        <v>18</v>
      </c>
      <c r="H313" s="325" t="s">
        <v>19</v>
      </c>
      <c r="I313" s="316" t="s">
        <v>20</v>
      </c>
      <c r="J313" s="325" t="s">
        <v>21</v>
      </c>
      <c r="K313" s="317"/>
    </row>
    <row r="314" spans="1:12" s="221" customFormat="1" ht="15.75" customHeight="1" thickTop="1" x14ac:dyDescent="0.25">
      <c r="A314" s="312" t="s">
        <v>1</v>
      </c>
      <c r="B314" s="341" t="s">
        <v>540</v>
      </c>
      <c r="C314" s="348">
        <v>13140500</v>
      </c>
      <c r="D314" s="307">
        <v>5256.2</v>
      </c>
      <c r="E314" s="315" t="s">
        <v>115</v>
      </c>
      <c r="F314" s="336">
        <v>1961</v>
      </c>
      <c r="G314" s="326" t="s">
        <v>274</v>
      </c>
      <c r="H314" s="326" t="s">
        <v>59</v>
      </c>
      <c r="I314" s="326" t="s">
        <v>59</v>
      </c>
      <c r="J314" s="326" t="s">
        <v>59</v>
      </c>
      <c r="K314" s="317"/>
      <c r="L314" s="290"/>
    </row>
    <row r="315" spans="1:12" s="221" customFormat="1" ht="15.75" customHeight="1" x14ac:dyDescent="0.25">
      <c r="A315" s="309" t="s">
        <v>2</v>
      </c>
      <c r="B315" s="351" t="s">
        <v>1307</v>
      </c>
      <c r="C315" s="347">
        <v>1418376.88</v>
      </c>
      <c r="D315" s="308"/>
      <c r="E315" s="313"/>
      <c r="F315" s="337">
        <v>2009</v>
      </c>
      <c r="G315" s="327"/>
      <c r="H315" s="327"/>
      <c r="I315" s="309"/>
      <c r="J315" s="327"/>
      <c r="K315" s="317"/>
    </row>
    <row r="316" spans="1:12" s="324" customFormat="1" ht="15.75" customHeight="1" x14ac:dyDescent="0.25">
      <c r="A316" s="331" t="s">
        <v>3</v>
      </c>
      <c r="B316" s="277" t="s">
        <v>1221</v>
      </c>
      <c r="C316" s="301">
        <v>204010.14</v>
      </c>
      <c r="D316" s="332"/>
      <c r="E316" s="333"/>
      <c r="F316" s="339"/>
      <c r="G316" s="334"/>
      <c r="H316" s="334"/>
      <c r="I316" s="331"/>
      <c r="J316" s="334"/>
      <c r="K316" s="317"/>
    </row>
    <row r="317" spans="1:12" s="221" customFormat="1" ht="15.75" customHeight="1" thickBot="1" x14ac:dyDescent="0.3">
      <c r="A317" s="311" t="s">
        <v>4</v>
      </c>
      <c r="B317" s="342" t="s">
        <v>22</v>
      </c>
      <c r="C317" s="350">
        <v>587230.14999999991</v>
      </c>
      <c r="D317" s="310"/>
      <c r="E317" s="314"/>
      <c r="F317" s="338"/>
      <c r="G317" s="328"/>
      <c r="H317" s="328"/>
      <c r="I317" s="311"/>
      <c r="J317" s="328"/>
      <c r="K317" s="317"/>
    </row>
    <row r="318" spans="1:12" s="221" customFormat="1" ht="15.75" customHeight="1" thickTop="1" x14ac:dyDescent="0.25">
      <c r="A318" s="317"/>
      <c r="B318" s="329"/>
      <c r="C318" s="345"/>
      <c r="D318" s="317"/>
      <c r="E318" s="317"/>
      <c r="F318" s="329"/>
      <c r="G318" s="329"/>
      <c r="H318" s="329"/>
      <c r="I318" s="317"/>
      <c r="J318" s="329"/>
      <c r="K318" s="317"/>
    </row>
    <row r="319" spans="1:12" s="221" customFormat="1" ht="15.75" customHeight="1" thickBot="1" x14ac:dyDescent="0.3">
      <c r="A319" s="317"/>
      <c r="B319" s="329"/>
      <c r="C319" s="345"/>
      <c r="D319" s="317"/>
      <c r="E319" s="317"/>
      <c r="F319" s="329"/>
      <c r="G319" s="329"/>
      <c r="H319" s="329"/>
      <c r="I319" s="317"/>
      <c r="J319" s="329"/>
      <c r="K319" s="317"/>
    </row>
    <row r="320" spans="1:12" s="221" customFormat="1" ht="15.75" customHeight="1" thickTop="1" thickBot="1" x14ac:dyDescent="0.3">
      <c r="A320" s="320" t="s">
        <v>10</v>
      </c>
      <c r="B320" s="321" t="s">
        <v>117</v>
      </c>
      <c r="C320" s="343"/>
      <c r="D320" s="322"/>
      <c r="E320" s="323"/>
      <c r="F320" s="335"/>
      <c r="G320" s="356" t="s">
        <v>15</v>
      </c>
      <c r="H320" s="357"/>
      <c r="I320" s="357"/>
      <c r="J320" s="358"/>
      <c r="K320" s="317"/>
    </row>
    <row r="321" spans="1:12" s="221" customFormat="1" ht="27" thickTop="1" thickBot="1" x14ac:dyDescent="0.3">
      <c r="A321" s="316" t="s">
        <v>0</v>
      </c>
      <c r="B321" s="325" t="s">
        <v>16</v>
      </c>
      <c r="C321" s="344" t="s">
        <v>23</v>
      </c>
      <c r="D321" s="306" t="s">
        <v>1102</v>
      </c>
      <c r="E321" s="318" t="s">
        <v>1299</v>
      </c>
      <c r="F321" s="319" t="s">
        <v>17</v>
      </c>
      <c r="G321" s="325" t="s">
        <v>18</v>
      </c>
      <c r="H321" s="325" t="s">
        <v>19</v>
      </c>
      <c r="I321" s="316" t="s">
        <v>20</v>
      </c>
      <c r="J321" s="325" t="s">
        <v>21</v>
      </c>
      <c r="K321" s="317"/>
      <c r="L321" s="290"/>
    </row>
    <row r="322" spans="1:12" s="221" customFormat="1" ht="15.75" customHeight="1" thickTop="1" x14ac:dyDescent="0.25">
      <c r="A322" s="312" t="s">
        <v>1</v>
      </c>
      <c r="B322" s="341" t="s">
        <v>95</v>
      </c>
      <c r="C322" s="348">
        <v>2838000</v>
      </c>
      <c r="D322" s="307">
        <v>1135.2</v>
      </c>
      <c r="E322" s="315" t="s">
        <v>115</v>
      </c>
      <c r="F322" s="336" t="s">
        <v>1308</v>
      </c>
      <c r="G322" s="326" t="s">
        <v>73</v>
      </c>
      <c r="H322" s="326" t="s">
        <v>97</v>
      </c>
      <c r="I322" s="312" t="s">
        <v>75</v>
      </c>
      <c r="J322" s="326" t="s">
        <v>76</v>
      </c>
      <c r="K322" s="317"/>
      <c r="L322" s="290"/>
    </row>
    <row r="323" spans="1:12" s="221" customFormat="1" ht="15.75" customHeight="1" x14ac:dyDescent="0.25">
      <c r="A323" s="309" t="s">
        <v>2</v>
      </c>
      <c r="B323" s="330" t="s">
        <v>96</v>
      </c>
      <c r="C323" s="349">
        <v>741500</v>
      </c>
      <c r="D323" s="308">
        <v>296.60000000000002</v>
      </c>
      <c r="E323" s="313" t="s">
        <v>115</v>
      </c>
      <c r="F323" s="337">
        <v>1900</v>
      </c>
      <c r="G323" s="327" t="s">
        <v>73</v>
      </c>
      <c r="H323" s="327" t="s">
        <v>97</v>
      </c>
      <c r="I323" s="309" t="s">
        <v>75</v>
      </c>
      <c r="J323" s="327" t="s">
        <v>98</v>
      </c>
      <c r="K323" s="317"/>
      <c r="L323" s="290"/>
    </row>
    <row r="324" spans="1:12" s="221" customFormat="1" ht="15.75" customHeight="1" x14ac:dyDescent="0.25">
      <c r="A324" s="309" t="s">
        <v>3</v>
      </c>
      <c r="B324" s="330" t="s">
        <v>96</v>
      </c>
      <c r="C324" s="349">
        <v>382400</v>
      </c>
      <c r="D324" s="308">
        <v>152.96</v>
      </c>
      <c r="E324" s="313" t="s">
        <v>115</v>
      </c>
      <c r="F324" s="337">
        <v>1900</v>
      </c>
      <c r="G324" s="327" t="s">
        <v>73</v>
      </c>
      <c r="H324" s="327" t="s">
        <v>74</v>
      </c>
      <c r="I324" s="309" t="s">
        <v>75</v>
      </c>
      <c r="J324" s="327" t="s">
        <v>99</v>
      </c>
      <c r="K324" s="317"/>
      <c r="L324" s="304"/>
    </row>
    <row r="325" spans="1:12" s="221" customFormat="1" ht="15.75" customHeight="1" x14ac:dyDescent="0.25">
      <c r="A325" s="331" t="s">
        <v>4</v>
      </c>
      <c r="B325" s="330" t="s">
        <v>1309</v>
      </c>
      <c r="C325" s="346">
        <v>1200</v>
      </c>
      <c r="D325" s="308"/>
      <c r="E325" s="313"/>
      <c r="F325" s="337">
        <v>2015</v>
      </c>
      <c r="G325" s="334"/>
      <c r="H325" s="334"/>
      <c r="I325" s="331"/>
      <c r="J325" s="334"/>
      <c r="K325" s="317"/>
    </row>
    <row r="326" spans="1:12" s="221" customFormat="1" ht="15.75" customHeight="1" x14ac:dyDescent="0.25">
      <c r="A326" s="331" t="s">
        <v>5</v>
      </c>
      <c r="B326" s="330" t="s">
        <v>1310</v>
      </c>
      <c r="C326" s="346">
        <v>1500</v>
      </c>
      <c r="D326" s="308"/>
      <c r="E326" s="313"/>
      <c r="F326" s="337">
        <v>2004</v>
      </c>
      <c r="G326" s="334"/>
      <c r="H326" s="334"/>
      <c r="I326" s="331"/>
      <c r="J326" s="334"/>
      <c r="K326" s="317"/>
    </row>
    <row r="327" spans="1:12" s="324" customFormat="1" ht="15.75" customHeight="1" x14ac:dyDescent="0.25">
      <c r="A327" s="331" t="s">
        <v>6</v>
      </c>
      <c r="B327" s="277" t="s">
        <v>1221</v>
      </c>
      <c r="C327" s="301">
        <v>70331</v>
      </c>
      <c r="D327" s="332"/>
      <c r="E327" s="333"/>
      <c r="F327" s="339"/>
      <c r="G327" s="334"/>
      <c r="H327" s="334"/>
      <c r="I327" s="331"/>
      <c r="J327" s="334"/>
      <c r="K327" s="317"/>
    </row>
    <row r="328" spans="1:12" s="221" customFormat="1" ht="15.75" customHeight="1" thickBot="1" x14ac:dyDescent="0.3">
      <c r="A328" s="311" t="s">
        <v>7</v>
      </c>
      <c r="B328" s="342" t="s">
        <v>22</v>
      </c>
      <c r="C328" s="350">
        <v>39200</v>
      </c>
      <c r="D328" s="310"/>
      <c r="E328" s="314"/>
      <c r="F328" s="338"/>
      <c r="G328" s="328"/>
      <c r="H328" s="328"/>
      <c r="I328" s="311"/>
      <c r="J328" s="328"/>
      <c r="K328" s="317"/>
    </row>
    <row r="329" spans="1:12" s="221" customFormat="1" ht="15.75" customHeight="1" thickTop="1" x14ac:dyDescent="0.25">
      <c r="A329" s="317"/>
      <c r="B329" s="329"/>
      <c r="C329" s="345"/>
      <c r="D329" s="317"/>
      <c r="E329" s="317"/>
      <c r="F329" s="329"/>
      <c r="G329" s="329"/>
      <c r="H329" s="329"/>
      <c r="I329" s="317"/>
      <c r="J329" s="329"/>
      <c r="K329" s="317"/>
    </row>
    <row r="330" spans="1:12" s="221" customFormat="1" ht="15.75" customHeight="1" thickBot="1" x14ac:dyDescent="0.3">
      <c r="A330" s="317"/>
      <c r="B330" s="329"/>
      <c r="C330" s="345"/>
      <c r="D330" s="317"/>
      <c r="E330" s="317"/>
      <c r="F330" s="329"/>
      <c r="G330" s="329"/>
      <c r="H330" s="329"/>
      <c r="I330" s="317"/>
      <c r="J330" s="329"/>
      <c r="K330" s="317"/>
    </row>
    <row r="331" spans="1:12" s="221" customFormat="1" ht="15.75" customHeight="1" thickTop="1" thickBot="1" x14ac:dyDescent="0.3">
      <c r="A331" s="320" t="s">
        <v>11</v>
      </c>
      <c r="B331" s="321" t="s">
        <v>608</v>
      </c>
      <c r="C331" s="343"/>
      <c r="D331" s="322"/>
      <c r="E331" s="323"/>
      <c r="F331" s="335"/>
      <c r="G331" s="356" t="s">
        <v>15</v>
      </c>
      <c r="H331" s="357"/>
      <c r="I331" s="357"/>
      <c r="J331" s="358"/>
      <c r="K331" s="317"/>
    </row>
    <row r="332" spans="1:12" s="221" customFormat="1" ht="27" thickTop="1" thickBot="1" x14ac:dyDescent="0.3">
      <c r="A332" s="316" t="s">
        <v>0</v>
      </c>
      <c r="B332" s="325" t="s">
        <v>16</v>
      </c>
      <c r="C332" s="344" t="s">
        <v>23</v>
      </c>
      <c r="D332" s="306" t="s">
        <v>1102</v>
      </c>
      <c r="E332" s="318" t="s">
        <v>1299</v>
      </c>
      <c r="F332" s="319" t="s">
        <v>17</v>
      </c>
      <c r="G332" s="325" t="s">
        <v>18</v>
      </c>
      <c r="H332" s="325" t="s">
        <v>19</v>
      </c>
      <c r="I332" s="316" t="s">
        <v>20</v>
      </c>
      <c r="J332" s="325" t="s">
        <v>21</v>
      </c>
      <c r="K332" s="317"/>
    </row>
    <row r="333" spans="1:12" s="221" customFormat="1" ht="15.75" customHeight="1" thickTop="1" x14ac:dyDescent="0.25">
      <c r="A333" s="312" t="s">
        <v>1</v>
      </c>
      <c r="B333" s="341" t="s">
        <v>610</v>
      </c>
      <c r="C333" s="348">
        <v>2106925</v>
      </c>
      <c r="D333" s="307">
        <v>842.77</v>
      </c>
      <c r="E333" s="315" t="s">
        <v>115</v>
      </c>
      <c r="F333" s="336">
        <v>1970</v>
      </c>
      <c r="G333" s="326" t="s">
        <v>597</v>
      </c>
      <c r="H333" s="326" t="s">
        <v>143</v>
      </c>
      <c r="I333" s="312" t="s">
        <v>144</v>
      </c>
      <c r="J333" s="326" t="s">
        <v>99</v>
      </c>
      <c r="K333" s="317"/>
      <c r="L333" s="290"/>
    </row>
    <row r="334" spans="1:12" s="221" customFormat="1" ht="15.75" customHeight="1" x14ac:dyDescent="0.25">
      <c r="A334" s="309" t="s">
        <v>2</v>
      </c>
      <c r="B334" s="330" t="s">
        <v>1311</v>
      </c>
      <c r="C334" s="349">
        <v>645000</v>
      </c>
      <c r="D334" s="308">
        <v>258</v>
      </c>
      <c r="E334" s="313" t="s">
        <v>115</v>
      </c>
      <c r="F334" s="337">
        <v>1901</v>
      </c>
      <c r="G334" s="327" t="s">
        <v>73</v>
      </c>
      <c r="H334" s="327" t="s">
        <v>532</v>
      </c>
      <c r="I334" s="309" t="s">
        <v>75</v>
      </c>
      <c r="J334" s="327" t="s">
        <v>1312</v>
      </c>
      <c r="K334" s="317"/>
      <c r="L334" s="290"/>
    </row>
    <row r="335" spans="1:12" s="324" customFormat="1" ht="15.75" customHeight="1" x14ac:dyDescent="0.25">
      <c r="A335" s="331" t="s">
        <v>3</v>
      </c>
      <c r="B335" s="277" t="s">
        <v>1221</v>
      </c>
      <c r="C335" s="301">
        <v>83900.27</v>
      </c>
      <c r="D335" s="332"/>
      <c r="E335" s="333"/>
      <c r="F335" s="339"/>
      <c r="G335" s="334"/>
      <c r="H335" s="334"/>
      <c r="I335" s="331"/>
      <c r="J335" s="334"/>
      <c r="K335" s="317"/>
    </row>
    <row r="336" spans="1:12" s="221" customFormat="1" ht="15.75" customHeight="1" thickBot="1" x14ac:dyDescent="0.3">
      <c r="A336" s="311" t="s">
        <v>4</v>
      </c>
      <c r="B336" s="342" t="s">
        <v>22</v>
      </c>
      <c r="C336" s="350">
        <v>0</v>
      </c>
      <c r="D336" s="310"/>
      <c r="E336" s="314"/>
      <c r="F336" s="338"/>
      <c r="G336" s="328"/>
      <c r="H336" s="328"/>
      <c r="I336" s="311"/>
      <c r="J336" s="328"/>
      <c r="K336" s="317"/>
    </row>
    <row r="337" spans="1:12" s="221" customFormat="1" ht="15.75" customHeight="1" thickTop="1" x14ac:dyDescent="0.25">
      <c r="A337" s="317"/>
      <c r="B337" s="329"/>
      <c r="C337" s="345"/>
      <c r="D337" s="317"/>
      <c r="E337" s="317"/>
      <c r="F337" s="329"/>
      <c r="G337" s="329"/>
      <c r="H337" s="329"/>
      <c r="I337" s="317"/>
      <c r="J337" s="329"/>
      <c r="K337" s="317"/>
    </row>
    <row r="338" spans="1:12" s="221" customFormat="1" ht="15.75" customHeight="1" thickBot="1" x14ac:dyDescent="0.3">
      <c r="A338" s="317"/>
      <c r="B338" s="329"/>
      <c r="C338" s="345"/>
      <c r="D338" s="317"/>
      <c r="E338" s="317"/>
      <c r="F338" s="329"/>
      <c r="G338" s="329"/>
      <c r="H338" s="329"/>
      <c r="I338" s="317"/>
      <c r="J338" s="329"/>
      <c r="K338" s="317"/>
    </row>
    <row r="339" spans="1:12" s="221" customFormat="1" ht="16.5" thickTop="1" thickBot="1" x14ac:dyDescent="0.3">
      <c r="A339" s="320" t="s">
        <v>12</v>
      </c>
      <c r="B339" s="340" t="s">
        <v>67</v>
      </c>
      <c r="C339" s="343"/>
      <c r="D339" s="322"/>
      <c r="E339" s="323"/>
      <c r="F339" s="335"/>
      <c r="G339" s="356" t="s">
        <v>15</v>
      </c>
      <c r="H339" s="357"/>
      <c r="I339" s="357"/>
      <c r="J339" s="358"/>
      <c r="K339" s="317"/>
    </row>
    <row r="340" spans="1:12" s="221" customFormat="1" ht="27" thickTop="1" thickBot="1" x14ac:dyDescent="0.3">
      <c r="A340" s="316" t="s">
        <v>0</v>
      </c>
      <c r="B340" s="325" t="s">
        <v>16</v>
      </c>
      <c r="C340" s="344" t="s">
        <v>23</v>
      </c>
      <c r="D340" s="306" t="s">
        <v>1102</v>
      </c>
      <c r="E340" s="318" t="s">
        <v>1299</v>
      </c>
      <c r="F340" s="319" t="s">
        <v>17</v>
      </c>
      <c r="G340" s="325" t="s">
        <v>18</v>
      </c>
      <c r="H340" s="325" t="s">
        <v>19</v>
      </c>
      <c r="I340" s="316" t="s">
        <v>20</v>
      </c>
      <c r="J340" s="325" t="s">
        <v>21</v>
      </c>
      <c r="K340" s="317"/>
    </row>
    <row r="341" spans="1:12" s="221" customFormat="1" ht="15.75" customHeight="1" thickTop="1" x14ac:dyDescent="0.25">
      <c r="A341" s="312" t="s">
        <v>1</v>
      </c>
      <c r="B341" s="341" t="s">
        <v>72</v>
      </c>
      <c r="C341" s="348">
        <v>1970000</v>
      </c>
      <c r="D341" s="307">
        <v>700</v>
      </c>
      <c r="E341" s="315" t="s">
        <v>115</v>
      </c>
      <c r="F341" s="336">
        <v>1908</v>
      </c>
      <c r="G341" s="326" t="s">
        <v>73</v>
      </c>
      <c r="H341" s="326" t="s">
        <v>74</v>
      </c>
      <c r="I341" s="312" t="s">
        <v>75</v>
      </c>
      <c r="J341" s="326" t="s">
        <v>76</v>
      </c>
      <c r="K341" s="317"/>
      <c r="L341" s="290"/>
    </row>
    <row r="342" spans="1:12" s="324" customFormat="1" ht="15.75" customHeight="1" x14ac:dyDescent="0.25">
      <c r="A342" s="282" t="s">
        <v>2</v>
      </c>
      <c r="B342" s="277" t="s">
        <v>1221</v>
      </c>
      <c r="C342" s="305">
        <v>14284</v>
      </c>
      <c r="D342" s="302"/>
      <c r="E342" s="285"/>
      <c r="F342" s="303"/>
      <c r="G342" s="355"/>
      <c r="H342" s="355"/>
      <c r="I342" s="282"/>
      <c r="J342" s="355"/>
      <c r="K342" s="317"/>
    </row>
    <row r="343" spans="1:12" s="221" customFormat="1" ht="15.75" customHeight="1" thickBot="1" x14ac:dyDescent="0.3">
      <c r="A343" s="311" t="s">
        <v>3</v>
      </c>
      <c r="B343" s="342" t="s">
        <v>22</v>
      </c>
      <c r="C343" s="350">
        <v>0</v>
      </c>
      <c r="D343" s="310"/>
      <c r="E343" s="314"/>
      <c r="F343" s="338"/>
      <c r="G343" s="328"/>
      <c r="H343" s="328"/>
      <c r="I343" s="311"/>
      <c r="J343" s="328"/>
      <c r="K343" s="317"/>
    </row>
    <row r="344" spans="1:12" s="221" customFormat="1" ht="15.75" customHeight="1" thickTop="1" x14ac:dyDescent="0.25">
      <c r="A344" s="24"/>
      <c r="B344" s="52"/>
      <c r="C344" s="99"/>
      <c r="D344" s="24"/>
      <c r="E344" s="24"/>
      <c r="F344" s="52"/>
      <c r="G344" s="52"/>
      <c r="H344" s="52"/>
      <c r="I344" s="24"/>
      <c r="J344" s="52"/>
      <c r="K344" s="24"/>
    </row>
    <row r="345" spans="1:12" s="32" customFormat="1" ht="15.75" customHeight="1" thickBot="1" x14ac:dyDescent="0.3">
      <c r="A345" s="24"/>
      <c r="B345" s="52"/>
      <c r="C345" s="99"/>
      <c r="D345" s="24"/>
      <c r="E345" s="24"/>
      <c r="F345" s="52"/>
      <c r="G345" s="52"/>
      <c r="H345" s="52"/>
      <c r="I345" s="24"/>
      <c r="J345" s="52"/>
      <c r="K345" s="24"/>
    </row>
    <row r="346" spans="1:12" s="32" customFormat="1" ht="15.75" customHeight="1" thickTop="1" thickBot="1" x14ac:dyDescent="0.3">
      <c r="A346" s="28" t="s">
        <v>13</v>
      </c>
      <c r="B346" s="29" t="s">
        <v>140</v>
      </c>
      <c r="C346" s="94"/>
      <c r="D346" s="30"/>
      <c r="E346" s="31"/>
      <c r="F346" s="79"/>
      <c r="G346" s="356" t="s">
        <v>15</v>
      </c>
      <c r="H346" s="357"/>
      <c r="I346" s="357"/>
      <c r="J346" s="358"/>
      <c r="K346" s="24"/>
    </row>
    <row r="347" spans="1:12" s="32" customFormat="1" ht="27" thickTop="1" thickBot="1" x14ac:dyDescent="0.3">
      <c r="A347" s="43" t="s">
        <v>0</v>
      </c>
      <c r="B347" s="42" t="s">
        <v>16</v>
      </c>
      <c r="C347" s="95" t="s">
        <v>23</v>
      </c>
      <c r="D347" s="1" t="s">
        <v>1102</v>
      </c>
      <c r="E347" s="26" t="s">
        <v>1299</v>
      </c>
      <c r="F347" s="27" t="s">
        <v>17</v>
      </c>
      <c r="G347" s="42" t="s">
        <v>18</v>
      </c>
      <c r="H347" s="42" t="s">
        <v>19</v>
      </c>
      <c r="I347" s="43" t="s">
        <v>20</v>
      </c>
      <c r="J347" s="42" t="s">
        <v>21</v>
      </c>
      <c r="K347" s="24"/>
    </row>
    <row r="348" spans="1:12" s="32" customFormat="1" ht="15.75" customHeight="1" thickTop="1" x14ac:dyDescent="0.25">
      <c r="A348" s="7" t="s">
        <v>1</v>
      </c>
      <c r="B348" s="90" t="s">
        <v>142</v>
      </c>
      <c r="C348" s="117">
        <v>3125000</v>
      </c>
      <c r="D348" s="2">
        <v>1250</v>
      </c>
      <c r="E348" s="60" t="s">
        <v>115</v>
      </c>
      <c r="F348" s="80">
        <v>1966</v>
      </c>
      <c r="G348" s="48" t="s">
        <v>73</v>
      </c>
      <c r="H348" s="48" t="s">
        <v>143</v>
      </c>
      <c r="I348" s="7" t="s">
        <v>144</v>
      </c>
      <c r="J348" s="48" t="s">
        <v>99</v>
      </c>
      <c r="K348" s="24"/>
      <c r="L348" s="290"/>
    </row>
    <row r="349" spans="1:12" s="32" customFormat="1" ht="25.5" x14ac:dyDescent="0.25">
      <c r="A349" s="11" t="s">
        <v>2</v>
      </c>
      <c r="B349" s="54" t="s">
        <v>151</v>
      </c>
      <c r="C349" s="105">
        <v>11817</v>
      </c>
      <c r="D349" s="3">
        <v>50</v>
      </c>
      <c r="E349" s="12"/>
      <c r="F349" s="81">
        <v>2001</v>
      </c>
      <c r="G349" s="49" t="s">
        <v>145</v>
      </c>
      <c r="H349" s="62" t="s">
        <v>59</v>
      </c>
      <c r="I349" s="4" t="s">
        <v>146</v>
      </c>
      <c r="J349" s="49" t="s">
        <v>98</v>
      </c>
      <c r="K349" s="24"/>
    </row>
    <row r="350" spans="1:12" s="32" customFormat="1" ht="15.75" customHeight="1" x14ac:dyDescent="0.25">
      <c r="A350" s="4" t="s">
        <v>3</v>
      </c>
      <c r="B350" s="54" t="s">
        <v>150</v>
      </c>
      <c r="C350" s="105">
        <v>3700</v>
      </c>
      <c r="D350" s="3"/>
      <c r="E350" s="12"/>
      <c r="F350" s="81">
        <v>2012</v>
      </c>
      <c r="G350" s="49"/>
      <c r="H350" s="49"/>
      <c r="I350" s="4"/>
      <c r="J350" s="49"/>
      <c r="K350" s="24"/>
    </row>
    <row r="351" spans="1:12" s="32" customFormat="1" ht="15.75" customHeight="1" x14ac:dyDescent="0.25">
      <c r="A351" s="11" t="s">
        <v>4</v>
      </c>
      <c r="B351" s="166" t="s">
        <v>1068</v>
      </c>
      <c r="C351" s="105">
        <v>10000</v>
      </c>
      <c r="D351" s="3"/>
      <c r="E351" s="12"/>
      <c r="F351" s="81"/>
      <c r="G351" s="49"/>
      <c r="H351" s="49"/>
      <c r="I351" s="4"/>
      <c r="J351" s="49"/>
      <c r="K351" s="24"/>
    </row>
    <row r="352" spans="1:12" s="221" customFormat="1" ht="15.75" customHeight="1" x14ac:dyDescent="0.25">
      <c r="A352" s="55" t="s">
        <v>5</v>
      </c>
      <c r="B352" s="277" t="s">
        <v>1221</v>
      </c>
      <c r="C352" s="122">
        <v>60973</v>
      </c>
      <c r="D352" s="56"/>
      <c r="E352" s="57"/>
      <c r="F352" s="83"/>
      <c r="G352" s="59"/>
      <c r="H352" s="59"/>
      <c r="I352" s="58"/>
      <c r="J352" s="59"/>
      <c r="K352" s="24"/>
    </row>
    <row r="353" spans="1:12" s="32" customFormat="1" ht="15.75" customHeight="1" x14ac:dyDescent="0.25">
      <c r="A353" s="55" t="s">
        <v>6</v>
      </c>
      <c r="B353" s="91" t="s">
        <v>165</v>
      </c>
      <c r="C353" s="122">
        <v>2000</v>
      </c>
      <c r="D353" s="56"/>
      <c r="E353" s="57"/>
      <c r="F353" s="83">
        <v>2015</v>
      </c>
      <c r="G353" s="59"/>
      <c r="H353" s="59"/>
      <c r="I353" s="58"/>
      <c r="J353" s="59"/>
      <c r="K353" s="24"/>
    </row>
    <row r="354" spans="1:12" s="32" customFormat="1" ht="15.75" customHeight="1" thickBot="1" x14ac:dyDescent="0.3">
      <c r="A354" s="9" t="s">
        <v>7</v>
      </c>
      <c r="B354" s="89" t="s">
        <v>22</v>
      </c>
      <c r="C354" s="123">
        <v>14206</v>
      </c>
      <c r="D354" s="5"/>
      <c r="E354" s="13"/>
      <c r="F354" s="82"/>
      <c r="G354" s="50"/>
      <c r="H354" s="50"/>
      <c r="I354" s="6"/>
      <c r="J354" s="50"/>
      <c r="K354" s="24"/>
    </row>
    <row r="355" spans="1:12" s="32" customFormat="1" ht="15.75" customHeight="1" thickTop="1" x14ac:dyDescent="0.25">
      <c r="A355" s="24"/>
      <c r="B355" s="52"/>
      <c r="C355" s="99"/>
      <c r="D355" s="24"/>
      <c r="E355" s="24"/>
      <c r="F355" s="52"/>
      <c r="G355" s="52"/>
      <c r="H355" s="52"/>
      <c r="I355" s="24"/>
      <c r="J355" s="52"/>
      <c r="K355" s="24"/>
    </row>
    <row r="356" spans="1:12" s="32" customFormat="1" ht="15.75" customHeight="1" thickBot="1" x14ac:dyDescent="0.3">
      <c r="A356" s="24"/>
      <c r="B356" s="52"/>
      <c r="C356" s="99"/>
      <c r="D356" s="24"/>
      <c r="E356" s="24"/>
      <c r="F356" s="52"/>
      <c r="G356" s="52"/>
      <c r="H356" s="52"/>
      <c r="I356" s="24"/>
      <c r="J356" s="52"/>
      <c r="K356" s="24"/>
    </row>
    <row r="357" spans="1:12" s="32" customFormat="1" ht="15.75" customHeight="1" thickTop="1" thickBot="1" x14ac:dyDescent="0.3">
      <c r="A357" s="28" t="s">
        <v>28</v>
      </c>
      <c r="B357" s="86" t="s">
        <v>68</v>
      </c>
      <c r="C357" s="94"/>
      <c r="D357" s="30"/>
      <c r="E357" s="31"/>
      <c r="F357" s="79"/>
      <c r="G357" s="356" t="s">
        <v>15</v>
      </c>
      <c r="H357" s="357"/>
      <c r="I357" s="357"/>
      <c r="J357" s="358"/>
      <c r="K357" s="24"/>
    </row>
    <row r="358" spans="1:12" s="32" customFormat="1" ht="27" thickTop="1" thickBot="1" x14ac:dyDescent="0.3">
      <c r="A358" s="43" t="s">
        <v>0</v>
      </c>
      <c r="B358" s="42" t="s">
        <v>16</v>
      </c>
      <c r="C358" s="95" t="s">
        <v>23</v>
      </c>
      <c r="D358" s="1" t="s">
        <v>1102</v>
      </c>
      <c r="E358" s="26" t="s">
        <v>1299</v>
      </c>
      <c r="F358" s="27" t="s">
        <v>17</v>
      </c>
      <c r="G358" s="42" t="s">
        <v>18</v>
      </c>
      <c r="H358" s="42" t="s">
        <v>19</v>
      </c>
      <c r="I358" s="43" t="s">
        <v>20</v>
      </c>
      <c r="J358" s="42" t="s">
        <v>21</v>
      </c>
      <c r="K358" s="24"/>
    </row>
    <row r="359" spans="1:12" s="32" customFormat="1" ht="26.25" thickTop="1" x14ac:dyDescent="0.25">
      <c r="A359" s="7" t="s">
        <v>1</v>
      </c>
      <c r="B359" s="90" t="s">
        <v>530</v>
      </c>
      <c r="C359" s="117">
        <f>D359*2500</f>
        <v>4250000</v>
      </c>
      <c r="D359" s="2">
        <v>1700</v>
      </c>
      <c r="E359" s="60" t="s">
        <v>115</v>
      </c>
      <c r="F359" s="80">
        <v>1991</v>
      </c>
      <c r="G359" s="48" t="s">
        <v>268</v>
      </c>
      <c r="H359" s="48" t="s">
        <v>532</v>
      </c>
      <c r="I359" s="7" t="s">
        <v>75</v>
      </c>
      <c r="J359" s="48" t="s">
        <v>98</v>
      </c>
      <c r="K359" s="24"/>
      <c r="L359" s="290"/>
    </row>
    <row r="360" spans="1:12" s="32" customFormat="1" ht="25.5" x14ac:dyDescent="0.25">
      <c r="A360" s="11" t="s">
        <v>2</v>
      </c>
      <c r="B360" s="124" t="s">
        <v>531</v>
      </c>
      <c r="C360" s="118">
        <f>D360*2500</f>
        <v>960000</v>
      </c>
      <c r="D360" s="3">
        <v>384</v>
      </c>
      <c r="E360" s="288" t="s">
        <v>115</v>
      </c>
      <c r="F360" s="81">
        <v>1950</v>
      </c>
      <c r="G360" s="49" t="s">
        <v>73</v>
      </c>
      <c r="H360" s="49" t="s">
        <v>74</v>
      </c>
      <c r="I360" s="4" t="s">
        <v>75</v>
      </c>
      <c r="J360" s="49" t="s">
        <v>76</v>
      </c>
      <c r="K360" s="24"/>
      <c r="L360" s="290"/>
    </row>
    <row r="361" spans="1:12" s="32" customFormat="1" ht="15.75" customHeight="1" x14ac:dyDescent="0.25">
      <c r="A361" s="164" t="s">
        <v>3</v>
      </c>
      <c r="B361" s="166" t="s">
        <v>1068</v>
      </c>
      <c r="C361" s="105">
        <v>20000</v>
      </c>
      <c r="D361" s="3"/>
      <c r="E361" s="12"/>
      <c r="F361" s="81"/>
      <c r="G361" s="49"/>
      <c r="H361" s="49"/>
      <c r="I361" s="4"/>
      <c r="J361" s="49"/>
      <c r="K361" s="24"/>
    </row>
    <row r="362" spans="1:12" s="32" customFormat="1" ht="15.75" customHeight="1" thickBot="1" x14ac:dyDescent="0.3">
      <c r="A362" s="165" t="s">
        <v>4</v>
      </c>
      <c r="B362" s="89" t="s">
        <v>22</v>
      </c>
      <c r="C362" s="123">
        <v>223828</v>
      </c>
      <c r="D362" s="5"/>
      <c r="E362" s="13"/>
      <c r="F362" s="82"/>
      <c r="G362" s="50"/>
      <c r="H362" s="50"/>
      <c r="I362" s="6"/>
      <c r="J362" s="50"/>
      <c r="K362" s="24"/>
    </row>
    <row r="363" spans="1:12" s="32" customFormat="1" ht="15.75" customHeight="1" thickTop="1" x14ac:dyDescent="0.25">
      <c r="A363" s="24"/>
      <c r="B363" s="52"/>
      <c r="C363" s="99"/>
      <c r="D363" s="24"/>
      <c r="E363" s="24"/>
      <c r="F363" s="52"/>
      <c r="G363" s="52"/>
      <c r="H363" s="52"/>
      <c r="I363" s="24"/>
      <c r="J363" s="52"/>
      <c r="K363" s="24"/>
    </row>
    <row r="364" spans="1:12" s="32" customFormat="1" ht="15.75" customHeight="1" thickBot="1" x14ac:dyDescent="0.3">
      <c r="A364" s="24"/>
      <c r="B364" s="52"/>
      <c r="C364" s="99"/>
      <c r="D364" s="24"/>
      <c r="E364" s="24"/>
      <c r="F364" s="52"/>
      <c r="G364" s="52"/>
      <c r="H364" s="52"/>
      <c r="I364" s="24"/>
      <c r="J364" s="52"/>
      <c r="K364" s="24"/>
    </row>
    <row r="365" spans="1:12" s="32" customFormat="1" ht="15.75" customHeight="1" thickTop="1" thickBot="1" x14ac:dyDescent="0.3">
      <c r="A365" s="28" t="s">
        <v>29</v>
      </c>
      <c r="B365" s="86" t="s">
        <v>69</v>
      </c>
      <c r="C365" s="94"/>
      <c r="D365" s="30"/>
      <c r="E365" s="31"/>
      <c r="F365" s="79"/>
      <c r="G365" s="356" t="s">
        <v>15</v>
      </c>
      <c r="H365" s="357"/>
      <c r="I365" s="357"/>
      <c r="J365" s="358"/>
      <c r="K365" s="24"/>
    </row>
    <row r="366" spans="1:12" s="32" customFormat="1" ht="60" customHeight="1" thickTop="1" thickBot="1" x14ac:dyDescent="0.3">
      <c r="A366" s="43" t="s">
        <v>0</v>
      </c>
      <c r="B366" s="42" t="s">
        <v>16</v>
      </c>
      <c r="C366" s="95" t="s">
        <v>23</v>
      </c>
      <c r="D366" s="1" t="s">
        <v>1102</v>
      </c>
      <c r="E366" s="26" t="s">
        <v>1299</v>
      </c>
      <c r="F366" s="27" t="s">
        <v>17</v>
      </c>
      <c r="G366" s="42" t="s">
        <v>18</v>
      </c>
      <c r="H366" s="42" t="s">
        <v>19</v>
      </c>
      <c r="I366" s="43" t="s">
        <v>20</v>
      </c>
      <c r="J366" s="42" t="s">
        <v>21</v>
      </c>
      <c r="K366" s="24"/>
    </row>
    <row r="367" spans="1:12" s="32" customFormat="1" ht="15.75" customHeight="1" thickTop="1" x14ac:dyDescent="0.25">
      <c r="A367" s="170" t="s">
        <v>1</v>
      </c>
      <c r="B367" s="90" t="s">
        <v>166</v>
      </c>
      <c r="C367" s="117">
        <v>807000</v>
      </c>
      <c r="D367" s="2">
        <v>322.8</v>
      </c>
      <c r="E367" s="60" t="s">
        <v>115</v>
      </c>
      <c r="F367" s="80">
        <v>1930</v>
      </c>
      <c r="G367" s="48" t="s">
        <v>73</v>
      </c>
      <c r="H367" s="48" t="s">
        <v>74</v>
      </c>
      <c r="I367" s="7" t="s">
        <v>75</v>
      </c>
      <c r="J367" s="48" t="s">
        <v>76</v>
      </c>
      <c r="K367" s="24"/>
      <c r="L367" s="290"/>
    </row>
    <row r="368" spans="1:12" s="221" customFormat="1" ht="15.75" customHeight="1" x14ac:dyDescent="0.25">
      <c r="A368" s="282" t="s">
        <v>2</v>
      </c>
      <c r="B368" s="277" t="s">
        <v>1221</v>
      </c>
      <c r="C368" s="286">
        <v>4909.83</v>
      </c>
      <c r="D368" s="278"/>
      <c r="E368" s="285"/>
      <c r="F368" s="280"/>
      <c r="G368" s="281"/>
      <c r="H368" s="281"/>
      <c r="I368" s="276"/>
      <c r="J368" s="281"/>
      <c r="K368" s="24"/>
    </row>
    <row r="369" spans="1:11" s="32" customFormat="1" ht="15.75" customHeight="1" x14ac:dyDescent="0.25">
      <c r="A369" s="55" t="s">
        <v>3</v>
      </c>
      <c r="B369" s="172" t="s">
        <v>176</v>
      </c>
      <c r="C369" s="103">
        <v>14384.37</v>
      </c>
      <c r="D369" s="56"/>
      <c r="E369" s="57"/>
      <c r="F369" s="83"/>
      <c r="G369" s="59"/>
      <c r="H369" s="59"/>
      <c r="I369" s="58"/>
      <c r="J369" s="59"/>
      <c r="K369" s="24"/>
    </row>
    <row r="370" spans="1:11" s="32" customFormat="1" ht="15.75" customHeight="1" thickBot="1" x14ac:dyDescent="0.3">
      <c r="A370" s="169" t="s">
        <v>4</v>
      </c>
      <c r="B370" s="167" t="s">
        <v>22</v>
      </c>
      <c r="C370" s="162">
        <v>1516.09</v>
      </c>
      <c r="D370" s="5"/>
      <c r="E370" s="13"/>
      <c r="F370" s="82"/>
      <c r="G370" s="50"/>
      <c r="H370" s="50"/>
      <c r="I370" s="6"/>
      <c r="J370" s="50"/>
      <c r="K370" s="24"/>
    </row>
    <row r="371" spans="1:11" s="32" customFormat="1" ht="15.75" customHeight="1" thickTop="1" x14ac:dyDescent="0.25">
      <c r="A371" s="24"/>
      <c r="B371" s="163"/>
      <c r="C371" s="200"/>
      <c r="D371" s="24"/>
      <c r="E371" s="24"/>
      <c r="F371" s="52"/>
      <c r="G371" s="52"/>
      <c r="H371" s="52"/>
      <c r="I371" s="24"/>
      <c r="J371" s="52"/>
      <c r="K371" s="24"/>
    </row>
    <row r="372" spans="1:11" s="32" customFormat="1" ht="15.75" customHeight="1" thickBot="1" x14ac:dyDescent="0.3">
      <c r="A372" s="24"/>
      <c r="B372" s="52"/>
      <c r="C372" s="99"/>
      <c r="D372" s="24"/>
      <c r="E372" s="24"/>
      <c r="F372" s="52"/>
      <c r="G372" s="52"/>
      <c r="H372" s="52"/>
      <c r="I372" s="24"/>
      <c r="J372" s="52"/>
      <c r="K372" s="24"/>
    </row>
    <row r="373" spans="1:11" s="32" customFormat="1" ht="15.75" customHeight="1" thickTop="1" thickBot="1" x14ac:dyDescent="0.3">
      <c r="A373" s="28" t="s">
        <v>33</v>
      </c>
      <c r="B373" s="86" t="s">
        <v>70</v>
      </c>
      <c r="C373" s="94"/>
      <c r="D373" s="30"/>
      <c r="E373" s="31"/>
      <c r="F373" s="79"/>
      <c r="G373" s="356" t="s">
        <v>15</v>
      </c>
      <c r="H373" s="357"/>
      <c r="I373" s="357"/>
      <c r="J373" s="358"/>
      <c r="K373" s="24"/>
    </row>
    <row r="374" spans="1:11" s="32" customFormat="1" ht="60" customHeight="1" thickTop="1" thickBot="1" x14ac:dyDescent="0.3">
      <c r="A374" s="43" t="s">
        <v>0</v>
      </c>
      <c r="B374" s="42" t="s">
        <v>16</v>
      </c>
      <c r="C374" s="95" t="s">
        <v>23</v>
      </c>
      <c r="D374" s="1" t="s">
        <v>1102</v>
      </c>
      <c r="E374" s="26" t="s">
        <v>1299</v>
      </c>
      <c r="F374" s="27" t="s">
        <v>17</v>
      </c>
      <c r="G374" s="42" t="s">
        <v>18</v>
      </c>
      <c r="H374" s="42" t="s">
        <v>19</v>
      </c>
      <c r="I374" s="43" t="s">
        <v>20</v>
      </c>
      <c r="J374" s="42" t="s">
        <v>21</v>
      </c>
      <c r="K374" s="24"/>
    </row>
    <row r="375" spans="1:11" s="32" customFormat="1" ht="15.75" thickTop="1" x14ac:dyDescent="0.25">
      <c r="A375" s="7" t="s">
        <v>1</v>
      </c>
      <c r="B375" s="54" t="s">
        <v>594</v>
      </c>
      <c r="C375" s="117">
        <v>480000</v>
      </c>
      <c r="D375" s="2">
        <v>160</v>
      </c>
      <c r="E375" s="60" t="s">
        <v>115</v>
      </c>
      <c r="F375" s="80">
        <v>1930</v>
      </c>
      <c r="G375" s="48" t="s">
        <v>73</v>
      </c>
      <c r="H375" s="48" t="s">
        <v>97</v>
      </c>
      <c r="I375" s="7" t="s">
        <v>75</v>
      </c>
      <c r="J375" s="48" t="s">
        <v>76</v>
      </c>
      <c r="K375" s="24"/>
    </row>
    <row r="376" spans="1:11" s="32" customFormat="1" x14ac:dyDescent="0.25">
      <c r="A376" s="11" t="s">
        <v>2</v>
      </c>
      <c r="B376" s="54" t="s">
        <v>595</v>
      </c>
      <c r="C376" s="118">
        <v>9000</v>
      </c>
      <c r="D376" s="3">
        <v>9</v>
      </c>
      <c r="E376" s="61" t="s">
        <v>115</v>
      </c>
      <c r="F376" s="81">
        <v>1960</v>
      </c>
      <c r="G376" s="49" t="s">
        <v>597</v>
      </c>
      <c r="H376" s="49" t="s">
        <v>97</v>
      </c>
      <c r="I376" s="4" t="s">
        <v>75</v>
      </c>
      <c r="J376" s="49" t="s">
        <v>99</v>
      </c>
      <c r="K376" s="24"/>
    </row>
    <row r="377" spans="1:11" s="32" customFormat="1" x14ac:dyDescent="0.25">
      <c r="A377" s="4" t="s">
        <v>3</v>
      </c>
      <c r="B377" s="125" t="s">
        <v>595</v>
      </c>
      <c r="C377" s="118">
        <v>21000</v>
      </c>
      <c r="D377" s="3">
        <v>12</v>
      </c>
      <c r="E377" s="61" t="s">
        <v>115</v>
      </c>
      <c r="F377" s="81">
        <v>1960</v>
      </c>
      <c r="G377" s="49" t="s">
        <v>597</v>
      </c>
      <c r="H377" s="49" t="s">
        <v>97</v>
      </c>
      <c r="I377" s="4" t="s">
        <v>75</v>
      </c>
      <c r="J377" s="49" t="s">
        <v>99</v>
      </c>
      <c r="K377" s="24"/>
    </row>
    <row r="378" spans="1:11" s="32" customFormat="1" x14ac:dyDescent="0.25">
      <c r="A378" s="11" t="s">
        <v>4</v>
      </c>
      <c r="B378" s="54" t="s">
        <v>596</v>
      </c>
      <c r="C378" s="105">
        <v>24000</v>
      </c>
      <c r="D378" s="3">
        <v>24</v>
      </c>
      <c r="E378" s="12"/>
      <c r="F378" s="81">
        <v>1960</v>
      </c>
      <c r="G378" s="49" t="s">
        <v>597</v>
      </c>
      <c r="H378" s="49" t="s">
        <v>97</v>
      </c>
      <c r="I378" s="4" t="s">
        <v>75</v>
      </c>
      <c r="J378" s="49" t="s">
        <v>98</v>
      </c>
      <c r="K378" s="24"/>
    </row>
    <row r="379" spans="1:11" s="32" customFormat="1" ht="15.75" customHeight="1" thickBot="1" x14ac:dyDescent="0.3">
      <c r="A379" s="6" t="s">
        <v>5</v>
      </c>
      <c r="B379" s="89" t="s">
        <v>22</v>
      </c>
      <c r="C379" s="123">
        <v>80000</v>
      </c>
      <c r="D379" s="5"/>
      <c r="E379" s="13"/>
      <c r="F379" s="82"/>
      <c r="G379" s="50"/>
      <c r="H379" s="50"/>
      <c r="I379" s="6"/>
      <c r="J379" s="50"/>
      <c r="K379" s="24"/>
    </row>
    <row r="380" spans="1:11" s="32" customFormat="1" ht="15.75" customHeight="1" thickTop="1" x14ac:dyDescent="0.25">
      <c r="A380" s="24"/>
      <c r="B380" s="52"/>
      <c r="C380" s="99"/>
      <c r="D380" s="24"/>
      <c r="E380" s="24"/>
      <c r="F380" s="52"/>
      <c r="G380" s="52"/>
      <c r="H380" s="52"/>
      <c r="I380" s="24"/>
      <c r="J380" s="52"/>
      <c r="K380" s="24"/>
    </row>
    <row r="381" spans="1:11" s="32" customFormat="1" ht="15.75" customHeight="1" thickBot="1" x14ac:dyDescent="0.3">
      <c r="A381" s="24"/>
      <c r="B381" s="52"/>
      <c r="C381" s="99"/>
      <c r="D381" s="24"/>
      <c r="E381" s="24"/>
      <c r="F381" s="52"/>
      <c r="G381" s="52"/>
      <c r="H381" s="52"/>
      <c r="I381" s="24"/>
      <c r="J381" s="52"/>
      <c r="K381" s="24"/>
    </row>
    <row r="382" spans="1:11" s="32" customFormat="1" ht="16.5" thickTop="1" thickBot="1" x14ac:dyDescent="0.3">
      <c r="A382" s="28" t="s">
        <v>34</v>
      </c>
      <c r="B382" s="29" t="s">
        <v>71</v>
      </c>
      <c r="C382" s="94"/>
      <c r="D382" s="30"/>
      <c r="E382" s="31"/>
      <c r="F382" s="79"/>
      <c r="G382" s="356" t="s">
        <v>15</v>
      </c>
      <c r="H382" s="357"/>
      <c r="I382" s="357"/>
      <c r="J382" s="358"/>
      <c r="K382" s="24"/>
    </row>
    <row r="383" spans="1:11" s="32" customFormat="1" ht="60" customHeight="1" thickTop="1" thickBot="1" x14ac:dyDescent="0.3">
      <c r="A383" s="43" t="s">
        <v>0</v>
      </c>
      <c r="B383" s="42" t="s">
        <v>16</v>
      </c>
      <c r="C383" s="95" t="s">
        <v>23</v>
      </c>
      <c r="D383" s="1" t="s">
        <v>1102</v>
      </c>
      <c r="E383" s="26" t="s">
        <v>1299</v>
      </c>
      <c r="F383" s="27" t="s">
        <v>17</v>
      </c>
      <c r="G383" s="42" t="s">
        <v>18</v>
      </c>
      <c r="H383" s="42" t="s">
        <v>19</v>
      </c>
      <c r="I383" s="43" t="s">
        <v>20</v>
      </c>
      <c r="J383" s="42" t="s">
        <v>21</v>
      </c>
      <c r="K383" s="24"/>
    </row>
    <row r="384" spans="1:11" s="32" customFormat="1" ht="15.75" thickTop="1" x14ac:dyDescent="0.25">
      <c r="A384" s="7" t="s">
        <v>1</v>
      </c>
      <c r="B384" s="87" t="s">
        <v>177</v>
      </c>
      <c r="C384" s="152">
        <v>90000</v>
      </c>
      <c r="D384" s="2">
        <v>179.51</v>
      </c>
      <c r="E384" s="173"/>
      <c r="F384" s="80" t="s">
        <v>180</v>
      </c>
      <c r="G384" s="63" t="s">
        <v>73</v>
      </c>
      <c r="H384" s="63" t="s">
        <v>241</v>
      </c>
      <c r="I384" s="10" t="s">
        <v>59</v>
      </c>
      <c r="J384" s="63" t="s">
        <v>99</v>
      </c>
      <c r="K384" s="92"/>
    </row>
    <row r="385" spans="1:13" s="32" customFormat="1" ht="25.5" x14ac:dyDescent="0.25">
      <c r="A385" s="11" t="s">
        <v>2</v>
      </c>
      <c r="B385" s="88" t="s">
        <v>178</v>
      </c>
      <c r="C385" s="105">
        <v>1000000</v>
      </c>
      <c r="D385" s="3">
        <v>171.35</v>
      </c>
      <c r="E385" s="174"/>
      <c r="F385" s="81" t="s">
        <v>181</v>
      </c>
      <c r="G385" s="85" t="s">
        <v>73</v>
      </c>
      <c r="H385" s="85" t="s">
        <v>241</v>
      </c>
      <c r="I385" s="84" t="s">
        <v>59</v>
      </c>
      <c r="J385" s="85" t="s">
        <v>99</v>
      </c>
      <c r="K385" s="92"/>
    </row>
    <row r="386" spans="1:13" s="32" customFormat="1" ht="15.75" customHeight="1" x14ac:dyDescent="0.25">
      <c r="A386" s="11" t="s">
        <v>3</v>
      </c>
      <c r="B386" s="88" t="s">
        <v>179</v>
      </c>
      <c r="C386" s="105">
        <v>200000</v>
      </c>
      <c r="D386" s="3">
        <v>54.72</v>
      </c>
      <c r="E386" s="174"/>
      <c r="F386" s="81" t="s">
        <v>182</v>
      </c>
      <c r="G386" s="85" t="s">
        <v>73</v>
      </c>
      <c r="H386" s="85" t="s">
        <v>241</v>
      </c>
      <c r="I386" s="84" t="s">
        <v>59</v>
      </c>
      <c r="J386" s="85" t="s">
        <v>99</v>
      </c>
      <c r="K386" s="92"/>
    </row>
    <row r="387" spans="1:13" s="32" customFormat="1" ht="25.5" x14ac:dyDescent="0.25">
      <c r="A387" s="11" t="s">
        <v>4</v>
      </c>
      <c r="B387" s="88" t="s">
        <v>183</v>
      </c>
      <c r="C387" s="105">
        <v>30000</v>
      </c>
      <c r="D387" s="3">
        <v>31.39</v>
      </c>
      <c r="E387" s="174"/>
      <c r="F387" s="81">
        <v>1994</v>
      </c>
      <c r="G387" s="85" t="s">
        <v>73</v>
      </c>
      <c r="H387" s="85" t="s">
        <v>241</v>
      </c>
      <c r="I387" s="84" t="s">
        <v>59</v>
      </c>
      <c r="J387" s="85" t="s">
        <v>99</v>
      </c>
      <c r="K387" s="92"/>
    </row>
    <row r="388" spans="1:13" s="32" customFormat="1" ht="25.5" x14ac:dyDescent="0.25">
      <c r="A388" s="168" t="s">
        <v>5</v>
      </c>
      <c r="B388" s="88" t="s">
        <v>184</v>
      </c>
      <c r="C388" s="105">
        <v>30000</v>
      </c>
      <c r="D388" s="3">
        <v>30.75</v>
      </c>
      <c r="E388" s="174"/>
      <c r="F388" s="81" t="s">
        <v>237</v>
      </c>
      <c r="G388" s="85" t="s">
        <v>73</v>
      </c>
      <c r="H388" s="85" t="s">
        <v>241</v>
      </c>
      <c r="I388" s="84" t="s">
        <v>59</v>
      </c>
      <c r="J388" s="85" t="s">
        <v>99</v>
      </c>
      <c r="K388" s="92"/>
    </row>
    <row r="389" spans="1:13" s="32" customFormat="1" ht="38.25" x14ac:dyDescent="0.25">
      <c r="A389" s="168" t="s">
        <v>6</v>
      </c>
      <c r="B389" s="88" t="s">
        <v>185</v>
      </c>
      <c r="C389" s="105">
        <v>1500000</v>
      </c>
      <c r="D389" s="3">
        <v>453.52</v>
      </c>
      <c r="E389" s="174"/>
      <c r="F389" s="81" t="s">
        <v>238</v>
      </c>
      <c r="G389" s="62" t="s">
        <v>73</v>
      </c>
      <c r="H389" s="85" t="s">
        <v>241</v>
      </c>
      <c r="I389" s="11" t="s">
        <v>243</v>
      </c>
      <c r="J389" s="62" t="s">
        <v>242</v>
      </c>
      <c r="K389" s="92"/>
    </row>
    <row r="390" spans="1:13" s="32" customFormat="1" ht="38.25" x14ac:dyDescent="0.25">
      <c r="A390" s="168" t="s">
        <v>7</v>
      </c>
      <c r="B390" s="88" t="s">
        <v>186</v>
      </c>
      <c r="C390" s="118">
        <v>15000</v>
      </c>
      <c r="D390" s="3">
        <v>53.8</v>
      </c>
      <c r="E390" s="174"/>
      <c r="F390" s="81" t="s">
        <v>238</v>
      </c>
      <c r="G390" s="85" t="s">
        <v>73</v>
      </c>
      <c r="H390" s="85" t="s">
        <v>241</v>
      </c>
      <c r="I390" s="84" t="s">
        <v>59</v>
      </c>
      <c r="J390" s="85" t="s">
        <v>99</v>
      </c>
      <c r="K390" s="92"/>
      <c r="L390" s="290"/>
    </row>
    <row r="391" spans="1:13" s="32" customFormat="1" ht="38.25" x14ac:dyDescent="0.25">
      <c r="A391" s="168" t="s">
        <v>8</v>
      </c>
      <c r="B391" s="88" t="s">
        <v>187</v>
      </c>
      <c r="C391" s="118">
        <v>20000</v>
      </c>
      <c r="D391" s="3">
        <v>30</v>
      </c>
      <c r="E391" s="174"/>
      <c r="F391" s="81" t="s">
        <v>238</v>
      </c>
      <c r="G391" s="85" t="s">
        <v>73</v>
      </c>
      <c r="H391" s="85" t="s">
        <v>59</v>
      </c>
      <c r="I391" s="84" t="s">
        <v>243</v>
      </c>
      <c r="J391" s="85" t="s">
        <v>76</v>
      </c>
      <c r="K391" s="92"/>
      <c r="L391" s="290"/>
    </row>
    <row r="392" spans="1:13" s="32" customFormat="1" ht="38.25" x14ac:dyDescent="0.25">
      <c r="A392" s="168" t="s">
        <v>9</v>
      </c>
      <c r="B392" s="88" t="s">
        <v>188</v>
      </c>
      <c r="C392" s="118">
        <v>50000</v>
      </c>
      <c r="D392" s="3">
        <v>39.25</v>
      </c>
      <c r="E392" s="174"/>
      <c r="F392" s="81" t="s">
        <v>238</v>
      </c>
      <c r="G392" s="85" t="s">
        <v>73</v>
      </c>
      <c r="H392" s="85" t="s">
        <v>241</v>
      </c>
      <c r="I392" s="84" t="s">
        <v>59</v>
      </c>
      <c r="J392" s="85" t="s">
        <v>99</v>
      </c>
      <c r="K392" s="92"/>
      <c r="L392" s="290"/>
    </row>
    <row r="393" spans="1:13" s="32" customFormat="1" ht="25.5" x14ac:dyDescent="0.25">
      <c r="A393" s="168" t="s">
        <v>10</v>
      </c>
      <c r="B393" s="88" t="s">
        <v>189</v>
      </c>
      <c r="C393" s="105">
        <v>200000</v>
      </c>
      <c r="D393" s="3" t="s">
        <v>236</v>
      </c>
      <c r="E393" s="174"/>
      <c r="F393" s="81">
        <v>1911</v>
      </c>
      <c r="G393" s="62" t="s">
        <v>73</v>
      </c>
      <c r="H393" s="62" t="s">
        <v>266</v>
      </c>
      <c r="I393" s="11" t="s">
        <v>243</v>
      </c>
      <c r="J393" s="62" t="s">
        <v>98</v>
      </c>
      <c r="K393" s="92"/>
      <c r="L393" s="290"/>
    </row>
    <row r="394" spans="1:13" s="32" customFormat="1" ht="25.5" x14ac:dyDescent="0.25">
      <c r="A394" s="168" t="s">
        <v>11</v>
      </c>
      <c r="B394" s="88" t="s">
        <v>190</v>
      </c>
      <c r="C394" s="118">
        <v>300000</v>
      </c>
      <c r="D394" s="3">
        <v>672</v>
      </c>
      <c r="E394" s="61"/>
      <c r="F394" s="81" t="s">
        <v>239</v>
      </c>
      <c r="G394" s="62" t="s">
        <v>267</v>
      </c>
      <c r="H394" s="62" t="s">
        <v>268</v>
      </c>
      <c r="I394" s="11" t="s">
        <v>59</v>
      </c>
      <c r="J394" s="62" t="s">
        <v>99</v>
      </c>
      <c r="K394" s="92"/>
      <c r="L394" s="290"/>
    </row>
    <row r="395" spans="1:13" s="32" customFormat="1" ht="51" x14ac:dyDescent="0.25">
      <c r="A395" s="168" t="s">
        <v>12</v>
      </c>
      <c r="B395" s="88" t="s">
        <v>191</v>
      </c>
      <c r="C395" s="105">
        <v>20000</v>
      </c>
      <c r="D395" s="3" t="s">
        <v>236</v>
      </c>
      <c r="E395" s="174"/>
      <c r="F395" s="81" t="s">
        <v>240</v>
      </c>
      <c r="G395" s="62" t="s">
        <v>269</v>
      </c>
      <c r="H395" s="11" t="s">
        <v>59</v>
      </c>
      <c r="I395" s="11" t="s">
        <v>59</v>
      </c>
      <c r="J395" s="11" t="s">
        <v>59</v>
      </c>
      <c r="K395" s="92"/>
      <c r="L395" s="290"/>
      <c r="M395" s="24"/>
    </row>
    <row r="396" spans="1:13" s="32" customFormat="1" x14ac:dyDescent="0.25">
      <c r="A396" s="168" t="s">
        <v>13</v>
      </c>
      <c r="B396" s="88" t="s">
        <v>192</v>
      </c>
      <c r="C396" s="118">
        <v>100000</v>
      </c>
      <c r="D396" s="3">
        <v>123.3</v>
      </c>
      <c r="E396" s="174"/>
      <c r="F396" s="81" t="s">
        <v>239</v>
      </c>
      <c r="G396" s="62" t="s">
        <v>270</v>
      </c>
      <c r="H396" s="85" t="s">
        <v>241</v>
      </c>
      <c r="I396" s="84" t="s">
        <v>59</v>
      </c>
      <c r="J396" s="85" t="s">
        <v>99</v>
      </c>
      <c r="K396" s="92"/>
      <c r="L396" s="290"/>
      <c r="M396" s="24"/>
    </row>
    <row r="397" spans="1:13" s="32" customFormat="1" ht="15.75" customHeight="1" x14ac:dyDescent="0.25">
      <c r="A397" s="168" t="s">
        <v>28</v>
      </c>
      <c r="B397" s="88" t="s">
        <v>193</v>
      </c>
      <c r="C397" s="118">
        <v>50000</v>
      </c>
      <c r="D397" s="3">
        <v>80.599999999999994</v>
      </c>
      <c r="E397" s="174"/>
      <c r="F397" s="81" t="s">
        <v>239</v>
      </c>
      <c r="G397" s="62" t="s">
        <v>267</v>
      </c>
      <c r="H397" s="62" t="s">
        <v>241</v>
      </c>
      <c r="I397" s="11" t="s">
        <v>59</v>
      </c>
      <c r="J397" s="62" t="s">
        <v>99</v>
      </c>
      <c r="K397" s="92"/>
      <c r="L397" s="290"/>
      <c r="M397" s="24"/>
    </row>
    <row r="398" spans="1:13" s="32" customFormat="1" ht="15.75" customHeight="1" x14ac:dyDescent="0.25">
      <c r="A398" s="168" t="s">
        <v>29</v>
      </c>
      <c r="B398" s="88" t="s">
        <v>194</v>
      </c>
      <c r="C398" s="118">
        <v>100000</v>
      </c>
      <c r="D398" s="3">
        <v>116</v>
      </c>
      <c r="E398" s="174"/>
      <c r="F398" s="81" t="s">
        <v>239</v>
      </c>
      <c r="G398" s="62" t="s">
        <v>267</v>
      </c>
      <c r="H398" s="62" t="s">
        <v>241</v>
      </c>
      <c r="I398" s="11" t="s">
        <v>59</v>
      </c>
      <c r="J398" s="62" t="s">
        <v>99</v>
      </c>
      <c r="K398" s="92"/>
      <c r="L398" s="290"/>
      <c r="M398" s="24"/>
    </row>
    <row r="399" spans="1:13" s="32" customFormat="1" ht="15.75" customHeight="1" x14ac:dyDescent="0.25">
      <c r="A399" s="168" t="s">
        <v>33</v>
      </c>
      <c r="B399" s="88" t="s">
        <v>195</v>
      </c>
      <c r="C399" s="118">
        <v>100000</v>
      </c>
      <c r="D399" s="3">
        <v>110</v>
      </c>
      <c r="E399" s="174"/>
      <c r="F399" s="81" t="s">
        <v>239</v>
      </c>
      <c r="G399" s="62" t="s">
        <v>267</v>
      </c>
      <c r="H399" s="62" t="s">
        <v>268</v>
      </c>
      <c r="I399" s="11" t="s">
        <v>59</v>
      </c>
      <c r="J399" s="62" t="s">
        <v>99</v>
      </c>
      <c r="K399" s="92"/>
      <c r="L399" s="290"/>
      <c r="M399" s="24"/>
    </row>
    <row r="400" spans="1:13" s="32" customFormat="1" ht="25.5" x14ac:dyDescent="0.25">
      <c r="A400" s="168" t="s">
        <v>34</v>
      </c>
      <c r="B400" s="88" t="s">
        <v>196</v>
      </c>
      <c r="C400" s="118">
        <v>100000</v>
      </c>
      <c r="D400" s="3">
        <v>124</v>
      </c>
      <c r="E400" s="174"/>
      <c r="F400" s="81" t="s">
        <v>239</v>
      </c>
      <c r="G400" s="62" t="s">
        <v>271</v>
      </c>
      <c r="H400" s="62" t="s">
        <v>268</v>
      </c>
      <c r="I400" s="11" t="s">
        <v>59</v>
      </c>
      <c r="J400" s="62" t="s">
        <v>99</v>
      </c>
      <c r="K400" s="92"/>
      <c r="L400" s="290"/>
      <c r="M400" s="24"/>
    </row>
    <row r="401" spans="1:13" s="32" customFormat="1" ht="38.25" x14ac:dyDescent="0.25">
      <c r="A401" s="168" t="s">
        <v>35</v>
      </c>
      <c r="B401" s="88" t="s">
        <v>197</v>
      </c>
      <c r="C401" s="105">
        <v>50000</v>
      </c>
      <c r="D401" s="3"/>
      <c r="E401" s="174"/>
      <c r="F401" s="81" t="s">
        <v>239</v>
      </c>
      <c r="G401" s="62" t="s">
        <v>272</v>
      </c>
      <c r="H401" s="11" t="s">
        <v>59</v>
      </c>
      <c r="I401" s="11" t="s">
        <v>59</v>
      </c>
      <c r="J401" s="11" t="s">
        <v>59</v>
      </c>
      <c r="K401" s="92"/>
      <c r="L401" s="290"/>
      <c r="M401" s="24"/>
    </row>
    <row r="402" spans="1:13" s="32" customFormat="1" ht="25.5" x14ac:dyDescent="0.25">
      <c r="A402" s="168" t="s">
        <v>36</v>
      </c>
      <c r="B402" s="88" t="s">
        <v>198</v>
      </c>
      <c r="C402" s="105">
        <v>20000</v>
      </c>
      <c r="D402" s="3"/>
      <c r="E402" s="174"/>
      <c r="F402" s="81">
        <v>1992</v>
      </c>
      <c r="G402" s="62" t="s">
        <v>273</v>
      </c>
      <c r="H402" s="11" t="s">
        <v>59</v>
      </c>
      <c r="I402" s="11" t="s">
        <v>59</v>
      </c>
      <c r="J402" s="11" t="s">
        <v>59</v>
      </c>
      <c r="K402" s="92"/>
      <c r="L402" s="24"/>
      <c r="M402" s="24"/>
    </row>
    <row r="403" spans="1:13" s="32" customFormat="1" ht="25.5" x14ac:dyDescent="0.25">
      <c r="A403" s="168" t="s">
        <v>37</v>
      </c>
      <c r="B403" s="88" t="s">
        <v>199</v>
      </c>
      <c r="C403" s="105">
        <v>85000</v>
      </c>
      <c r="D403" s="3"/>
      <c r="E403" s="174"/>
      <c r="F403" s="81">
        <v>2007</v>
      </c>
      <c r="G403" s="62" t="s">
        <v>273</v>
      </c>
      <c r="H403" s="11" t="s">
        <v>59</v>
      </c>
      <c r="I403" s="11" t="s">
        <v>59</v>
      </c>
      <c r="J403" s="11" t="s">
        <v>59</v>
      </c>
      <c r="K403" s="92"/>
      <c r="L403" s="24"/>
      <c r="M403" s="24"/>
    </row>
    <row r="404" spans="1:13" s="32" customFormat="1" ht="15.75" customHeight="1" x14ac:dyDescent="0.25">
      <c r="A404" s="168" t="s">
        <v>38</v>
      </c>
      <c r="B404" s="88" t="s">
        <v>200</v>
      </c>
      <c r="C404" s="105">
        <v>50000</v>
      </c>
      <c r="D404" s="3"/>
      <c r="E404" s="175"/>
      <c r="F404" s="81" t="s">
        <v>239</v>
      </c>
      <c r="G404" s="62" t="s">
        <v>274</v>
      </c>
      <c r="H404" s="11" t="s">
        <v>59</v>
      </c>
      <c r="I404" s="11" t="s">
        <v>59</v>
      </c>
      <c r="J404" s="11" t="s">
        <v>59</v>
      </c>
      <c r="K404" s="92"/>
      <c r="L404" s="24"/>
      <c r="M404" s="24"/>
    </row>
    <row r="405" spans="1:13" s="32" customFormat="1" ht="15.75" customHeight="1" x14ac:dyDescent="0.25">
      <c r="A405" s="168" t="s">
        <v>39</v>
      </c>
      <c r="B405" s="88" t="s">
        <v>201</v>
      </c>
      <c r="C405" s="105">
        <v>2000</v>
      </c>
      <c r="D405" s="3"/>
      <c r="E405" s="175"/>
      <c r="F405" s="81" t="s">
        <v>239</v>
      </c>
      <c r="G405" s="11"/>
      <c r="H405" s="11"/>
      <c r="I405" s="11"/>
      <c r="J405" s="11"/>
      <c r="K405" s="92"/>
      <c r="L405" s="24"/>
      <c r="M405" s="24"/>
    </row>
    <row r="406" spans="1:13" s="32" customFormat="1" ht="15.75" customHeight="1" x14ac:dyDescent="0.25">
      <c r="A406" s="168" t="s">
        <v>40</v>
      </c>
      <c r="B406" s="88" t="s">
        <v>202</v>
      </c>
      <c r="C406" s="105">
        <v>3000</v>
      </c>
      <c r="D406" s="3"/>
      <c r="E406" s="175"/>
      <c r="F406" s="81" t="s">
        <v>236</v>
      </c>
      <c r="G406" s="49"/>
      <c r="H406" s="49"/>
      <c r="I406" s="4"/>
      <c r="J406" s="49"/>
      <c r="K406" s="92"/>
      <c r="L406" s="24"/>
      <c r="M406" s="24"/>
    </row>
    <row r="407" spans="1:13" s="32" customFormat="1" ht="15.75" customHeight="1" x14ac:dyDescent="0.25">
      <c r="A407" s="168" t="s">
        <v>41</v>
      </c>
      <c r="B407" s="88" t="s">
        <v>203</v>
      </c>
      <c r="C407" s="105">
        <v>1500</v>
      </c>
      <c r="D407" s="3"/>
      <c r="E407" s="175"/>
      <c r="F407" s="81" t="s">
        <v>236</v>
      </c>
      <c r="G407" s="49"/>
      <c r="H407" s="49"/>
      <c r="I407" s="4"/>
      <c r="J407" s="49"/>
      <c r="K407" s="92"/>
      <c r="L407" s="24"/>
      <c r="M407" s="24"/>
    </row>
    <row r="408" spans="1:13" s="32" customFormat="1" ht="15.75" customHeight="1" x14ac:dyDescent="0.25">
      <c r="A408" s="168" t="s">
        <v>42</v>
      </c>
      <c r="B408" s="88" t="s">
        <v>204</v>
      </c>
      <c r="C408" s="105">
        <v>1500</v>
      </c>
      <c r="D408" s="3"/>
      <c r="E408" s="175"/>
      <c r="F408" s="81" t="s">
        <v>236</v>
      </c>
      <c r="G408" s="49"/>
      <c r="H408" s="49"/>
      <c r="I408" s="4"/>
      <c r="J408" s="49"/>
      <c r="K408" s="92"/>
      <c r="L408" s="24"/>
      <c r="M408" s="24"/>
    </row>
    <row r="409" spans="1:13" s="32" customFormat="1" ht="15.75" customHeight="1" x14ac:dyDescent="0.25">
      <c r="A409" s="168" t="s">
        <v>43</v>
      </c>
      <c r="B409" s="88" t="s">
        <v>205</v>
      </c>
      <c r="C409" s="105">
        <v>2500</v>
      </c>
      <c r="D409" s="3"/>
      <c r="E409" s="175"/>
      <c r="F409" s="81" t="s">
        <v>236</v>
      </c>
      <c r="G409" s="49"/>
      <c r="H409" s="49"/>
      <c r="I409" s="4"/>
      <c r="J409" s="49"/>
      <c r="K409" s="92"/>
      <c r="L409" s="24"/>
      <c r="M409" s="24"/>
    </row>
    <row r="410" spans="1:13" s="32" customFormat="1" ht="15.75" customHeight="1" x14ac:dyDescent="0.25">
      <c r="A410" s="168" t="s">
        <v>44</v>
      </c>
      <c r="B410" s="88" t="s">
        <v>206</v>
      </c>
      <c r="C410" s="105">
        <v>1500</v>
      </c>
      <c r="D410" s="3"/>
      <c r="E410" s="175"/>
      <c r="F410" s="81" t="s">
        <v>236</v>
      </c>
      <c r="G410" s="49"/>
      <c r="H410" s="49"/>
      <c r="I410" s="4"/>
      <c r="J410" s="49"/>
      <c r="K410" s="92"/>
      <c r="L410" s="24"/>
      <c r="M410" s="24"/>
    </row>
    <row r="411" spans="1:13" s="32" customFormat="1" ht="25.5" x14ac:dyDescent="0.25">
      <c r="A411" s="168" t="s">
        <v>45</v>
      </c>
      <c r="B411" s="88" t="s">
        <v>207</v>
      </c>
      <c r="C411" s="105">
        <v>1500</v>
      </c>
      <c r="D411" s="3"/>
      <c r="E411" s="175"/>
      <c r="F411" s="81" t="s">
        <v>236</v>
      </c>
      <c r="G411" s="49"/>
      <c r="H411" s="49"/>
      <c r="I411" s="4"/>
      <c r="J411" s="49"/>
      <c r="K411" s="92"/>
      <c r="L411" s="24"/>
      <c r="M411" s="24"/>
    </row>
    <row r="412" spans="1:13" s="32" customFormat="1" ht="25.5" x14ac:dyDescent="0.25">
      <c r="A412" s="168" t="s">
        <v>46</v>
      </c>
      <c r="B412" s="88" t="s">
        <v>208</v>
      </c>
      <c r="C412" s="105">
        <v>1500</v>
      </c>
      <c r="D412" s="3"/>
      <c r="E412" s="174"/>
      <c r="F412" s="81" t="s">
        <v>236</v>
      </c>
      <c r="G412" s="49"/>
      <c r="H412" s="49"/>
      <c r="I412" s="4"/>
      <c r="J412" s="49"/>
      <c r="K412" s="24"/>
      <c r="L412" s="24"/>
      <c r="M412" s="24"/>
    </row>
    <row r="413" spans="1:13" s="32" customFormat="1" ht="25.5" x14ac:dyDescent="0.25">
      <c r="A413" s="168" t="s">
        <v>47</v>
      </c>
      <c r="B413" s="88" t="s">
        <v>209</v>
      </c>
      <c r="C413" s="105">
        <v>1500</v>
      </c>
      <c r="D413" s="3"/>
      <c r="E413" s="174"/>
      <c r="F413" s="81" t="s">
        <v>236</v>
      </c>
      <c r="G413" s="49"/>
      <c r="H413" s="49"/>
      <c r="I413" s="4"/>
      <c r="J413" s="49"/>
      <c r="K413" s="24"/>
      <c r="L413" s="24"/>
      <c r="M413" s="24"/>
    </row>
    <row r="414" spans="1:13" s="32" customFormat="1" ht="25.5" x14ac:dyDescent="0.25">
      <c r="A414" s="168" t="s">
        <v>48</v>
      </c>
      <c r="B414" s="88" t="s">
        <v>210</v>
      </c>
      <c r="C414" s="105">
        <v>1500</v>
      </c>
      <c r="D414" s="3"/>
      <c r="E414" s="174"/>
      <c r="F414" s="81" t="s">
        <v>236</v>
      </c>
      <c r="G414" s="49"/>
      <c r="H414" s="49"/>
      <c r="I414" s="4"/>
      <c r="J414" s="49"/>
      <c r="K414" s="24"/>
      <c r="L414" s="24"/>
      <c r="M414" s="24"/>
    </row>
    <row r="415" spans="1:13" s="32" customFormat="1" x14ac:dyDescent="0.25">
      <c r="A415" s="168" t="s">
        <v>49</v>
      </c>
      <c r="B415" s="88" t="s">
        <v>211</v>
      </c>
      <c r="C415" s="105">
        <v>1500</v>
      </c>
      <c r="D415" s="3"/>
      <c r="E415" s="174"/>
      <c r="F415" s="81" t="s">
        <v>236</v>
      </c>
      <c r="G415" s="49"/>
      <c r="H415" s="49"/>
      <c r="I415" s="4"/>
      <c r="J415" s="49"/>
      <c r="K415" s="24"/>
      <c r="L415" s="24"/>
      <c r="M415" s="24"/>
    </row>
    <row r="416" spans="1:13" s="32" customFormat="1" x14ac:dyDescent="0.25">
      <c r="A416" s="168" t="s">
        <v>50</v>
      </c>
      <c r="B416" s="88" t="s">
        <v>212</v>
      </c>
      <c r="C416" s="105">
        <v>1500</v>
      </c>
      <c r="D416" s="3"/>
      <c r="E416" s="174"/>
      <c r="F416" s="81" t="s">
        <v>236</v>
      </c>
      <c r="G416" s="49"/>
      <c r="H416" s="49"/>
      <c r="I416" s="4"/>
      <c r="J416" s="49"/>
      <c r="K416" s="24"/>
      <c r="L416" s="24"/>
      <c r="M416" s="24"/>
    </row>
    <row r="417" spans="1:13" s="32" customFormat="1" ht="25.5" x14ac:dyDescent="0.25">
      <c r="A417" s="168" t="s">
        <v>51</v>
      </c>
      <c r="B417" s="88" t="s">
        <v>213</v>
      </c>
      <c r="C417" s="105">
        <v>1500</v>
      </c>
      <c r="D417" s="3"/>
      <c r="E417" s="174"/>
      <c r="F417" s="81" t="s">
        <v>236</v>
      </c>
      <c r="G417" s="49"/>
      <c r="H417" s="49"/>
      <c r="I417" s="4"/>
      <c r="J417" s="49"/>
      <c r="K417" s="24"/>
      <c r="L417" s="24"/>
      <c r="M417" s="24"/>
    </row>
    <row r="418" spans="1:13" s="32" customFormat="1" ht="25.5" x14ac:dyDescent="0.25">
      <c r="A418" s="168" t="s">
        <v>244</v>
      </c>
      <c r="B418" s="88" t="s">
        <v>214</v>
      </c>
      <c r="C418" s="105">
        <v>1500</v>
      </c>
      <c r="D418" s="3"/>
      <c r="E418" s="174"/>
      <c r="F418" s="81">
        <v>2012</v>
      </c>
      <c r="G418" s="49"/>
      <c r="H418" s="49"/>
      <c r="I418" s="4"/>
      <c r="J418" s="49"/>
      <c r="K418" s="24"/>
      <c r="L418" s="24"/>
      <c r="M418" s="24"/>
    </row>
    <row r="419" spans="1:13" s="32" customFormat="1" ht="25.5" x14ac:dyDescent="0.25">
      <c r="A419" s="168" t="s">
        <v>245</v>
      </c>
      <c r="B419" s="88" t="s">
        <v>215</v>
      </c>
      <c r="C419" s="105">
        <v>2500</v>
      </c>
      <c r="D419" s="3"/>
      <c r="E419" s="174"/>
      <c r="F419" s="81">
        <v>2012</v>
      </c>
      <c r="G419" s="49"/>
      <c r="H419" s="49"/>
      <c r="I419" s="4"/>
      <c r="J419" s="49"/>
      <c r="K419" s="24"/>
      <c r="L419" s="24"/>
      <c r="M419" s="24"/>
    </row>
    <row r="420" spans="1:13" s="32" customFormat="1" ht="25.5" x14ac:dyDescent="0.25">
      <c r="A420" s="168" t="s">
        <v>246</v>
      </c>
      <c r="B420" s="88" t="s">
        <v>216</v>
      </c>
      <c r="C420" s="105">
        <v>1500</v>
      </c>
      <c r="D420" s="3"/>
      <c r="E420" s="174"/>
      <c r="F420" s="81">
        <v>2012</v>
      </c>
      <c r="G420" s="49"/>
      <c r="H420" s="49"/>
      <c r="I420" s="4"/>
      <c r="J420" s="49"/>
      <c r="K420" s="24"/>
      <c r="L420" s="24"/>
      <c r="M420" s="24"/>
    </row>
    <row r="421" spans="1:13" s="32" customFormat="1" ht="25.5" x14ac:dyDescent="0.25">
      <c r="A421" s="168" t="s">
        <v>247</v>
      </c>
      <c r="B421" s="88" t="s">
        <v>217</v>
      </c>
      <c r="C421" s="105">
        <v>1500</v>
      </c>
      <c r="D421" s="3"/>
      <c r="E421" s="174"/>
      <c r="F421" s="81">
        <v>2012</v>
      </c>
      <c r="G421" s="49"/>
      <c r="H421" s="49"/>
      <c r="I421" s="4"/>
      <c r="J421" s="49"/>
      <c r="K421" s="24"/>
      <c r="L421" s="24"/>
      <c r="M421" s="24"/>
    </row>
    <row r="422" spans="1:13" s="32" customFormat="1" ht="25.5" x14ac:dyDescent="0.25">
      <c r="A422" s="168" t="s">
        <v>248</v>
      </c>
      <c r="B422" s="88" t="s">
        <v>218</v>
      </c>
      <c r="C422" s="105">
        <v>1500</v>
      </c>
      <c r="D422" s="3"/>
      <c r="E422" s="174"/>
      <c r="F422" s="81">
        <v>2012</v>
      </c>
      <c r="G422" s="49"/>
      <c r="H422" s="49"/>
      <c r="I422" s="4"/>
      <c r="J422" s="49"/>
      <c r="K422" s="24"/>
      <c r="L422" s="24"/>
      <c r="M422" s="24"/>
    </row>
    <row r="423" spans="1:13" s="32" customFormat="1" ht="25.5" x14ac:dyDescent="0.25">
      <c r="A423" s="168" t="s">
        <v>249</v>
      </c>
      <c r="B423" s="88" t="s">
        <v>219</v>
      </c>
      <c r="C423" s="105">
        <v>2500</v>
      </c>
      <c r="D423" s="3"/>
      <c r="E423" s="174"/>
      <c r="F423" s="81">
        <v>2012</v>
      </c>
      <c r="G423" s="49"/>
      <c r="H423" s="49"/>
      <c r="I423" s="4"/>
      <c r="J423" s="49"/>
      <c r="K423" s="24"/>
      <c r="L423" s="24"/>
      <c r="M423" s="24"/>
    </row>
    <row r="424" spans="1:13" s="32" customFormat="1" ht="25.5" x14ac:dyDescent="0.25">
      <c r="A424" s="168" t="s">
        <v>250</v>
      </c>
      <c r="B424" s="88" t="s">
        <v>220</v>
      </c>
      <c r="C424" s="105">
        <v>1500</v>
      </c>
      <c r="D424" s="3"/>
      <c r="E424" s="174"/>
      <c r="F424" s="81">
        <v>2012</v>
      </c>
      <c r="G424" s="49"/>
      <c r="H424" s="49"/>
      <c r="I424" s="4"/>
      <c r="J424" s="49"/>
      <c r="K424" s="24"/>
      <c r="L424" s="24"/>
      <c r="M424" s="24"/>
    </row>
    <row r="425" spans="1:13" s="32" customFormat="1" ht="25.5" x14ac:dyDescent="0.25">
      <c r="A425" s="168" t="s">
        <v>251</v>
      </c>
      <c r="B425" s="88" t="s">
        <v>221</v>
      </c>
      <c r="C425" s="105">
        <v>1500</v>
      </c>
      <c r="D425" s="3"/>
      <c r="E425" s="174"/>
      <c r="F425" s="81">
        <v>2012</v>
      </c>
      <c r="G425" s="49"/>
      <c r="H425" s="49"/>
      <c r="I425" s="4"/>
      <c r="J425" s="49"/>
      <c r="K425" s="24"/>
      <c r="L425" s="24"/>
      <c r="M425" s="24"/>
    </row>
    <row r="426" spans="1:13" s="32" customFormat="1" ht="25.5" x14ac:dyDescent="0.25">
      <c r="A426" s="168" t="s">
        <v>252</v>
      </c>
      <c r="B426" s="88" t="s">
        <v>222</v>
      </c>
      <c r="C426" s="105">
        <v>1500</v>
      </c>
      <c r="D426" s="3"/>
      <c r="E426" s="174"/>
      <c r="F426" s="81">
        <v>2012</v>
      </c>
      <c r="G426" s="49"/>
      <c r="H426" s="49"/>
      <c r="I426" s="4"/>
      <c r="J426" s="49"/>
      <c r="K426" s="24"/>
      <c r="L426" s="24"/>
      <c r="M426" s="24"/>
    </row>
    <row r="427" spans="1:13" s="32" customFormat="1" ht="25.5" x14ac:dyDescent="0.25">
      <c r="A427" s="168" t="s">
        <v>253</v>
      </c>
      <c r="B427" s="88" t="s">
        <v>223</v>
      </c>
      <c r="C427" s="105">
        <v>1500</v>
      </c>
      <c r="D427" s="3"/>
      <c r="E427" s="174"/>
      <c r="F427" s="81">
        <v>2012</v>
      </c>
      <c r="G427" s="49"/>
      <c r="H427" s="49"/>
      <c r="I427" s="4"/>
      <c r="J427" s="49"/>
      <c r="K427" s="24"/>
      <c r="L427" s="24"/>
      <c r="M427" s="24"/>
    </row>
    <row r="428" spans="1:13" s="32" customFormat="1" ht="25.5" x14ac:dyDescent="0.25">
      <c r="A428" s="168" t="s">
        <v>254</v>
      </c>
      <c r="B428" s="88" t="s">
        <v>224</v>
      </c>
      <c r="C428" s="105">
        <v>1500</v>
      </c>
      <c r="D428" s="3"/>
      <c r="E428" s="174"/>
      <c r="F428" s="81">
        <v>2012</v>
      </c>
      <c r="G428" s="49"/>
      <c r="H428" s="49"/>
      <c r="I428" s="4"/>
      <c r="J428" s="49"/>
      <c r="K428" s="24"/>
      <c r="L428" s="24"/>
      <c r="M428" s="24"/>
    </row>
    <row r="429" spans="1:13" s="32" customFormat="1" ht="25.5" x14ac:dyDescent="0.25">
      <c r="A429" s="168" t="s">
        <v>255</v>
      </c>
      <c r="B429" s="88" t="s">
        <v>225</v>
      </c>
      <c r="C429" s="105">
        <v>1500</v>
      </c>
      <c r="D429" s="3"/>
      <c r="E429" s="174"/>
      <c r="F429" s="81">
        <v>2012</v>
      </c>
      <c r="G429" s="49"/>
      <c r="H429" s="49"/>
      <c r="I429" s="4"/>
      <c r="J429" s="49"/>
      <c r="K429" s="24"/>
      <c r="L429" s="24"/>
      <c r="M429" s="24"/>
    </row>
    <row r="430" spans="1:13" s="32" customFormat="1" ht="25.5" x14ac:dyDescent="0.25">
      <c r="A430" s="168" t="s">
        <v>256</v>
      </c>
      <c r="B430" s="88" t="s">
        <v>226</v>
      </c>
      <c r="C430" s="105">
        <v>1500</v>
      </c>
      <c r="D430" s="3"/>
      <c r="E430" s="174"/>
      <c r="F430" s="81">
        <v>2012</v>
      </c>
      <c r="G430" s="49"/>
      <c r="H430" s="49"/>
      <c r="I430" s="4"/>
      <c r="J430" s="49"/>
      <c r="K430" s="24"/>
      <c r="L430" s="24"/>
      <c r="M430" s="24"/>
    </row>
    <row r="431" spans="1:13" s="32" customFormat="1" ht="25.5" x14ac:dyDescent="0.25">
      <c r="A431" s="168" t="s">
        <v>257</v>
      </c>
      <c r="B431" s="88" t="s">
        <v>227</v>
      </c>
      <c r="C431" s="105">
        <v>1500</v>
      </c>
      <c r="D431" s="3"/>
      <c r="E431" s="174"/>
      <c r="F431" s="81">
        <v>2012</v>
      </c>
      <c r="G431" s="49"/>
      <c r="H431" s="49"/>
      <c r="I431" s="4"/>
      <c r="J431" s="49"/>
      <c r="K431" s="24"/>
      <c r="L431" s="24"/>
      <c r="M431" s="24"/>
    </row>
    <row r="432" spans="1:13" s="32" customFormat="1" ht="25.5" x14ac:dyDescent="0.25">
      <c r="A432" s="168" t="s">
        <v>258</v>
      </c>
      <c r="B432" s="88" t="s">
        <v>228</v>
      </c>
      <c r="C432" s="105">
        <v>1500</v>
      </c>
      <c r="D432" s="3"/>
      <c r="E432" s="174"/>
      <c r="F432" s="81">
        <v>2012</v>
      </c>
      <c r="G432" s="49"/>
      <c r="H432" s="49"/>
      <c r="I432" s="4"/>
      <c r="J432" s="49"/>
      <c r="K432" s="24"/>
      <c r="L432" s="24"/>
      <c r="M432" s="24"/>
    </row>
    <row r="433" spans="1:13" s="32" customFormat="1" ht="25.5" x14ac:dyDescent="0.25">
      <c r="A433" s="168" t="s">
        <v>259</v>
      </c>
      <c r="B433" s="88" t="s">
        <v>229</v>
      </c>
      <c r="C433" s="105">
        <v>1500</v>
      </c>
      <c r="D433" s="3"/>
      <c r="E433" s="174"/>
      <c r="F433" s="81">
        <v>2012</v>
      </c>
      <c r="G433" s="49"/>
      <c r="H433" s="49"/>
      <c r="I433" s="4"/>
      <c r="J433" s="49"/>
      <c r="K433" s="24"/>
      <c r="L433" s="24"/>
      <c r="M433" s="24"/>
    </row>
    <row r="434" spans="1:13" s="32" customFormat="1" ht="25.5" x14ac:dyDescent="0.25">
      <c r="A434" s="168" t="s">
        <v>260</v>
      </c>
      <c r="B434" s="88" t="s">
        <v>230</v>
      </c>
      <c r="C434" s="105">
        <v>1500</v>
      </c>
      <c r="D434" s="3"/>
      <c r="E434" s="174"/>
      <c r="F434" s="81">
        <v>2012</v>
      </c>
      <c r="G434" s="49"/>
      <c r="H434" s="49"/>
      <c r="I434" s="4"/>
      <c r="J434" s="49"/>
      <c r="K434" s="24"/>
      <c r="L434" s="24"/>
      <c r="M434" s="24"/>
    </row>
    <row r="435" spans="1:13" s="32" customFormat="1" ht="25.5" x14ac:dyDescent="0.25">
      <c r="A435" s="168" t="s">
        <v>261</v>
      </c>
      <c r="B435" s="88" t="s">
        <v>231</v>
      </c>
      <c r="C435" s="105">
        <v>1500</v>
      </c>
      <c r="D435" s="3"/>
      <c r="E435" s="174"/>
      <c r="F435" s="81">
        <v>2012</v>
      </c>
      <c r="G435" s="49"/>
      <c r="H435" s="49"/>
      <c r="I435" s="4"/>
      <c r="J435" s="49"/>
      <c r="K435" s="24"/>
      <c r="L435" s="24"/>
      <c r="M435" s="24"/>
    </row>
    <row r="436" spans="1:13" s="32" customFormat="1" ht="25.5" x14ac:dyDescent="0.25">
      <c r="A436" s="168" t="s">
        <v>262</v>
      </c>
      <c r="B436" s="88" t="s">
        <v>232</v>
      </c>
      <c r="C436" s="105">
        <v>2500</v>
      </c>
      <c r="D436" s="3"/>
      <c r="E436" s="174"/>
      <c r="F436" s="81">
        <v>2012</v>
      </c>
      <c r="G436" s="49"/>
      <c r="H436" s="49"/>
      <c r="I436" s="4"/>
      <c r="J436" s="49"/>
      <c r="K436" s="24"/>
      <c r="L436" s="24"/>
      <c r="M436" s="24"/>
    </row>
    <row r="437" spans="1:13" s="32" customFormat="1" ht="25.5" x14ac:dyDescent="0.25">
      <c r="A437" s="168" t="s">
        <v>263</v>
      </c>
      <c r="B437" s="88" t="s">
        <v>233</v>
      </c>
      <c r="C437" s="105">
        <v>1500</v>
      </c>
      <c r="D437" s="3"/>
      <c r="E437" s="174"/>
      <c r="F437" s="81">
        <v>2012</v>
      </c>
      <c r="G437" s="49"/>
      <c r="H437" s="49"/>
      <c r="I437" s="4"/>
      <c r="J437" s="49"/>
      <c r="K437" s="24"/>
      <c r="L437" s="24"/>
      <c r="M437" s="24"/>
    </row>
    <row r="438" spans="1:13" s="32" customFormat="1" ht="25.5" x14ac:dyDescent="0.25">
      <c r="A438" s="168" t="s">
        <v>264</v>
      </c>
      <c r="B438" s="88" t="s">
        <v>234</v>
      </c>
      <c r="C438" s="105">
        <v>1500</v>
      </c>
      <c r="D438" s="3"/>
      <c r="E438" s="174"/>
      <c r="F438" s="81">
        <v>2012</v>
      </c>
      <c r="G438" s="49"/>
      <c r="H438" s="49"/>
      <c r="I438" s="4"/>
      <c r="J438" s="49"/>
      <c r="K438" s="24"/>
      <c r="L438" s="24"/>
      <c r="M438" s="24"/>
    </row>
    <row r="439" spans="1:13" s="32" customFormat="1" ht="25.5" x14ac:dyDescent="0.25">
      <c r="A439" s="168" t="s">
        <v>265</v>
      </c>
      <c r="B439" s="88" t="s">
        <v>235</v>
      </c>
      <c r="C439" s="105">
        <v>2500</v>
      </c>
      <c r="D439" s="3"/>
      <c r="E439" s="174"/>
      <c r="F439" s="81">
        <v>2012</v>
      </c>
      <c r="G439" s="49"/>
      <c r="H439" s="49"/>
      <c r="I439" s="4"/>
      <c r="J439" s="49"/>
      <c r="K439" s="24"/>
      <c r="L439" s="24"/>
      <c r="M439" s="24"/>
    </row>
    <row r="440" spans="1:13" s="32" customFormat="1" ht="25.5" x14ac:dyDescent="0.25">
      <c r="A440" s="168" t="s">
        <v>917</v>
      </c>
      <c r="B440" s="88" t="s">
        <v>275</v>
      </c>
      <c r="C440" s="103">
        <v>30000</v>
      </c>
      <c r="D440" s="3"/>
      <c r="E440" s="12"/>
      <c r="F440" s="81"/>
      <c r="G440" s="49"/>
      <c r="H440" s="49"/>
      <c r="I440" s="4"/>
      <c r="J440" s="49"/>
      <c r="K440" s="24"/>
      <c r="L440" s="24"/>
      <c r="M440" s="24"/>
    </row>
    <row r="441" spans="1:13" s="32" customFormat="1" ht="25.5" x14ac:dyDescent="0.25">
      <c r="A441" s="168" t="s">
        <v>918</v>
      </c>
      <c r="B441" s="88" t="s">
        <v>276</v>
      </c>
      <c r="C441" s="103">
        <v>30000</v>
      </c>
      <c r="D441" s="3"/>
      <c r="E441" s="12"/>
      <c r="F441" s="81"/>
      <c r="G441" s="49"/>
      <c r="H441" s="49"/>
      <c r="I441" s="4"/>
      <c r="J441" s="49"/>
      <c r="K441" s="24"/>
      <c r="L441" s="24"/>
      <c r="M441" s="24"/>
    </row>
    <row r="442" spans="1:13" s="32" customFormat="1" x14ac:dyDescent="0.25">
      <c r="A442" s="168" t="s">
        <v>919</v>
      </c>
      <c r="B442" s="88" t="s">
        <v>277</v>
      </c>
      <c r="C442" s="104">
        <v>4000</v>
      </c>
      <c r="D442" s="3"/>
      <c r="E442" s="12"/>
      <c r="F442" s="81"/>
      <c r="G442" s="49"/>
      <c r="H442" s="49"/>
      <c r="I442" s="4"/>
      <c r="J442" s="49"/>
      <c r="K442" s="24"/>
      <c r="L442" s="24"/>
      <c r="M442" s="24"/>
    </row>
    <row r="443" spans="1:13" s="32" customFormat="1" ht="25.5" x14ac:dyDescent="0.25">
      <c r="A443" s="168" t="s">
        <v>920</v>
      </c>
      <c r="B443" s="88" t="s">
        <v>278</v>
      </c>
      <c r="C443" s="103">
        <v>10000</v>
      </c>
      <c r="D443" s="3"/>
      <c r="E443" s="12"/>
      <c r="F443" s="81"/>
      <c r="G443" s="49"/>
      <c r="H443" s="49"/>
      <c r="I443" s="4"/>
      <c r="J443" s="49"/>
      <c r="K443" s="24"/>
      <c r="L443" s="24"/>
      <c r="M443" s="24"/>
    </row>
    <row r="444" spans="1:13" s="32" customFormat="1" ht="25.5" x14ac:dyDescent="0.25">
      <c r="A444" s="168" t="s">
        <v>921</v>
      </c>
      <c r="B444" s="88" t="s">
        <v>279</v>
      </c>
      <c r="C444" s="103">
        <v>10000</v>
      </c>
      <c r="D444" s="3"/>
      <c r="E444" s="12"/>
      <c r="F444" s="81"/>
      <c r="G444" s="49"/>
      <c r="H444" s="49"/>
      <c r="I444" s="4"/>
      <c r="J444" s="49"/>
      <c r="K444" s="24"/>
      <c r="L444" s="24"/>
      <c r="M444" s="24"/>
    </row>
    <row r="445" spans="1:13" s="32" customFormat="1" ht="25.5" x14ac:dyDescent="0.25">
      <c r="A445" s="168" t="s">
        <v>922</v>
      </c>
      <c r="B445" s="88" t="s">
        <v>280</v>
      </c>
      <c r="C445" s="103">
        <v>10000</v>
      </c>
      <c r="D445" s="3"/>
      <c r="E445" s="12"/>
      <c r="F445" s="81"/>
      <c r="G445" s="49"/>
      <c r="H445" s="49"/>
      <c r="I445" s="4"/>
      <c r="J445" s="49"/>
      <c r="K445" s="24"/>
      <c r="L445" s="24"/>
      <c r="M445" s="24"/>
    </row>
    <row r="446" spans="1:13" s="32" customFormat="1" ht="25.5" x14ac:dyDescent="0.25">
      <c r="A446" s="168" t="s">
        <v>923</v>
      </c>
      <c r="B446" s="88" t="s">
        <v>281</v>
      </c>
      <c r="C446" s="103">
        <v>10000</v>
      </c>
      <c r="D446" s="3"/>
      <c r="E446" s="12"/>
      <c r="F446" s="81"/>
      <c r="G446" s="49"/>
      <c r="H446" s="49"/>
      <c r="I446" s="4"/>
      <c r="J446" s="49"/>
      <c r="K446" s="24"/>
      <c r="L446" s="24"/>
      <c r="M446" s="24"/>
    </row>
    <row r="447" spans="1:13" s="32" customFormat="1" ht="25.5" x14ac:dyDescent="0.25">
      <c r="A447" s="168" t="s">
        <v>924</v>
      </c>
      <c r="B447" s="88" t="s">
        <v>282</v>
      </c>
      <c r="C447" s="103">
        <v>10000</v>
      </c>
      <c r="D447" s="3"/>
      <c r="E447" s="12"/>
      <c r="F447" s="81"/>
      <c r="G447" s="49"/>
      <c r="H447" s="49"/>
      <c r="I447" s="4"/>
      <c r="J447" s="49"/>
      <c r="K447" s="24"/>
      <c r="L447" s="24"/>
      <c r="M447" s="24"/>
    </row>
    <row r="448" spans="1:13" s="32" customFormat="1" ht="25.5" x14ac:dyDescent="0.25">
      <c r="A448" s="168" t="s">
        <v>925</v>
      </c>
      <c r="B448" s="88" t="s">
        <v>283</v>
      </c>
      <c r="C448" s="103">
        <v>10000</v>
      </c>
      <c r="D448" s="3"/>
      <c r="E448" s="12"/>
      <c r="F448" s="81"/>
      <c r="G448" s="49"/>
      <c r="H448" s="49"/>
      <c r="I448" s="4"/>
      <c r="J448" s="49"/>
      <c r="K448" s="24"/>
      <c r="L448" s="24"/>
      <c r="M448" s="24"/>
    </row>
    <row r="449" spans="1:13" s="32" customFormat="1" ht="25.5" x14ac:dyDescent="0.25">
      <c r="A449" s="168" t="s">
        <v>926</v>
      </c>
      <c r="B449" s="88" t="s">
        <v>284</v>
      </c>
      <c r="C449" s="103">
        <v>10000</v>
      </c>
      <c r="D449" s="3"/>
      <c r="E449" s="12"/>
      <c r="F449" s="81"/>
      <c r="G449" s="49"/>
      <c r="H449" s="49"/>
      <c r="I449" s="4"/>
      <c r="J449" s="49"/>
      <c r="K449" s="24"/>
      <c r="L449" s="24"/>
      <c r="M449" s="24"/>
    </row>
    <row r="450" spans="1:13" s="32" customFormat="1" ht="25.5" x14ac:dyDescent="0.25">
      <c r="A450" s="168" t="s">
        <v>927</v>
      </c>
      <c r="B450" s="88" t="s">
        <v>285</v>
      </c>
      <c r="C450" s="103">
        <v>10000</v>
      </c>
      <c r="D450" s="3"/>
      <c r="E450" s="12"/>
      <c r="F450" s="81"/>
      <c r="G450" s="49"/>
      <c r="H450" s="49"/>
      <c r="I450" s="4"/>
      <c r="J450" s="49"/>
      <c r="K450" s="24"/>
      <c r="L450" s="24"/>
      <c r="M450" s="24"/>
    </row>
    <row r="451" spans="1:13" s="32" customFormat="1" ht="25.5" x14ac:dyDescent="0.25">
      <c r="A451" s="168" t="s">
        <v>928</v>
      </c>
      <c r="B451" s="88" t="s">
        <v>286</v>
      </c>
      <c r="C451" s="103">
        <v>10000</v>
      </c>
      <c r="D451" s="3"/>
      <c r="E451" s="12"/>
      <c r="F451" s="81"/>
      <c r="G451" s="49"/>
      <c r="H451" s="49"/>
      <c r="I451" s="4"/>
      <c r="J451" s="49"/>
      <c r="K451" s="24"/>
      <c r="L451" s="24"/>
      <c r="M451" s="24"/>
    </row>
    <row r="452" spans="1:13" s="32" customFormat="1" ht="38.25" x14ac:dyDescent="0.25">
      <c r="A452" s="168" t="s">
        <v>929</v>
      </c>
      <c r="B452" s="88" t="s">
        <v>287</v>
      </c>
      <c r="C452" s="103">
        <v>12800</v>
      </c>
      <c r="D452" s="3"/>
      <c r="E452" s="12"/>
      <c r="F452" s="81"/>
      <c r="G452" s="49"/>
      <c r="H452" s="49"/>
      <c r="I452" s="4"/>
      <c r="J452" s="49"/>
      <c r="K452" s="24"/>
      <c r="L452" s="24"/>
      <c r="M452" s="24"/>
    </row>
    <row r="453" spans="1:13" s="32" customFormat="1" ht="38.25" x14ac:dyDescent="0.25">
      <c r="A453" s="168" t="s">
        <v>930</v>
      </c>
      <c r="B453" s="88" t="s">
        <v>288</v>
      </c>
      <c r="C453" s="103">
        <v>12800</v>
      </c>
      <c r="D453" s="3"/>
      <c r="E453" s="12"/>
      <c r="F453" s="81"/>
      <c r="G453" s="49"/>
      <c r="H453" s="49"/>
      <c r="I453" s="4"/>
      <c r="J453" s="49"/>
      <c r="K453" s="24"/>
      <c r="L453" s="24"/>
      <c r="M453" s="24"/>
    </row>
    <row r="454" spans="1:13" s="32" customFormat="1" ht="38.25" x14ac:dyDescent="0.25">
      <c r="A454" s="168" t="s">
        <v>931</v>
      </c>
      <c r="B454" s="88" t="s">
        <v>289</v>
      </c>
      <c r="C454" s="103">
        <v>12800</v>
      </c>
      <c r="D454" s="3"/>
      <c r="E454" s="12"/>
      <c r="F454" s="81"/>
      <c r="G454" s="49"/>
      <c r="H454" s="49"/>
      <c r="I454" s="4"/>
      <c r="J454" s="49"/>
      <c r="K454" s="24"/>
      <c r="L454" s="24"/>
      <c r="M454" s="24"/>
    </row>
    <row r="455" spans="1:13" s="32" customFormat="1" ht="38.25" x14ac:dyDescent="0.25">
      <c r="A455" s="168" t="s">
        <v>932</v>
      </c>
      <c r="B455" s="88" t="s">
        <v>290</v>
      </c>
      <c r="C455" s="103">
        <v>22800</v>
      </c>
      <c r="D455" s="3"/>
      <c r="E455" s="12"/>
      <c r="F455" s="81"/>
      <c r="G455" s="49"/>
      <c r="H455" s="49"/>
      <c r="I455" s="4"/>
      <c r="J455" s="49"/>
      <c r="K455" s="24"/>
      <c r="L455" s="24"/>
      <c r="M455" s="24"/>
    </row>
    <row r="456" spans="1:13" s="32" customFormat="1" ht="38.25" x14ac:dyDescent="0.25">
      <c r="A456" s="168" t="s">
        <v>933</v>
      </c>
      <c r="B456" s="88" t="s">
        <v>291</v>
      </c>
      <c r="C456" s="103">
        <v>12800</v>
      </c>
      <c r="D456" s="3"/>
      <c r="E456" s="12"/>
      <c r="F456" s="81"/>
      <c r="G456" s="49"/>
      <c r="H456" s="49"/>
      <c r="I456" s="4"/>
      <c r="J456" s="49"/>
      <c r="K456" s="24"/>
      <c r="L456" s="24"/>
      <c r="M456" s="24"/>
    </row>
    <row r="457" spans="1:13" s="32" customFormat="1" ht="38.25" x14ac:dyDescent="0.25">
      <c r="A457" s="168" t="s">
        <v>934</v>
      </c>
      <c r="B457" s="88" t="s">
        <v>292</v>
      </c>
      <c r="C457" s="103">
        <v>12800</v>
      </c>
      <c r="D457" s="3"/>
      <c r="E457" s="12"/>
      <c r="F457" s="81"/>
      <c r="G457" s="49"/>
      <c r="H457" s="49"/>
      <c r="I457" s="4"/>
      <c r="J457" s="49"/>
      <c r="K457" s="24"/>
      <c r="L457" s="24"/>
      <c r="M457" s="24"/>
    </row>
    <row r="458" spans="1:13" s="32" customFormat="1" ht="38.25" x14ac:dyDescent="0.25">
      <c r="A458" s="168" t="s">
        <v>935</v>
      </c>
      <c r="B458" s="88" t="s">
        <v>293</v>
      </c>
      <c r="C458" s="103">
        <v>12800</v>
      </c>
      <c r="D458" s="3"/>
      <c r="E458" s="12"/>
      <c r="F458" s="81"/>
      <c r="G458" s="49"/>
      <c r="H458" s="49"/>
      <c r="I458" s="4"/>
      <c r="J458" s="49"/>
      <c r="K458" s="24"/>
      <c r="L458" s="24"/>
      <c r="M458" s="24"/>
    </row>
    <row r="459" spans="1:13" s="32" customFormat="1" ht="38.25" x14ac:dyDescent="0.25">
      <c r="A459" s="168" t="s">
        <v>936</v>
      </c>
      <c r="B459" s="88" t="s">
        <v>294</v>
      </c>
      <c r="C459" s="103">
        <v>12800</v>
      </c>
      <c r="D459" s="3"/>
      <c r="E459" s="12"/>
      <c r="F459" s="81"/>
      <c r="G459" s="49"/>
      <c r="H459" s="49"/>
      <c r="I459" s="4"/>
      <c r="J459" s="49"/>
      <c r="K459" s="24"/>
      <c r="L459" s="24"/>
      <c r="M459" s="24"/>
    </row>
    <row r="460" spans="1:13" s="32" customFormat="1" ht="38.25" x14ac:dyDescent="0.25">
      <c r="A460" s="168" t="s">
        <v>937</v>
      </c>
      <c r="B460" s="88" t="s">
        <v>295</v>
      </c>
      <c r="C460" s="103">
        <v>22800</v>
      </c>
      <c r="D460" s="3"/>
      <c r="E460" s="12"/>
      <c r="F460" s="81"/>
      <c r="G460" s="49"/>
      <c r="H460" s="49"/>
      <c r="I460" s="4"/>
      <c r="J460" s="49"/>
      <c r="K460" s="24"/>
      <c r="L460" s="24"/>
      <c r="M460" s="24"/>
    </row>
    <row r="461" spans="1:13" s="32" customFormat="1" ht="38.25" x14ac:dyDescent="0.25">
      <c r="A461" s="168" t="s">
        <v>938</v>
      </c>
      <c r="B461" s="88" t="s">
        <v>296</v>
      </c>
      <c r="C461" s="103">
        <v>22800</v>
      </c>
      <c r="D461" s="3"/>
      <c r="E461" s="12"/>
      <c r="F461" s="81"/>
      <c r="G461" s="49"/>
      <c r="H461" s="49"/>
      <c r="I461" s="4"/>
      <c r="J461" s="49"/>
      <c r="K461" s="24"/>
      <c r="L461" s="24"/>
      <c r="M461" s="24"/>
    </row>
    <row r="462" spans="1:13" s="32" customFormat="1" ht="38.25" x14ac:dyDescent="0.25">
      <c r="A462" s="168" t="s">
        <v>939</v>
      </c>
      <c r="B462" s="88" t="s">
        <v>297</v>
      </c>
      <c r="C462" s="103">
        <v>22800</v>
      </c>
      <c r="D462" s="3"/>
      <c r="E462" s="12"/>
      <c r="F462" s="81"/>
      <c r="G462" s="49"/>
      <c r="H462" s="49"/>
      <c r="I462" s="4"/>
      <c r="J462" s="49"/>
      <c r="K462" s="24"/>
      <c r="L462" s="24"/>
      <c r="M462" s="24"/>
    </row>
    <row r="463" spans="1:13" s="32" customFormat="1" ht="38.25" x14ac:dyDescent="0.25">
      <c r="A463" s="168" t="s">
        <v>940</v>
      </c>
      <c r="B463" s="88" t="s">
        <v>298</v>
      </c>
      <c r="C463" s="103">
        <v>15600</v>
      </c>
      <c r="D463" s="3"/>
      <c r="E463" s="12"/>
      <c r="F463" s="81"/>
      <c r="G463" s="49"/>
      <c r="H463" s="49"/>
      <c r="I463" s="4"/>
      <c r="J463" s="49"/>
      <c r="K463" s="24"/>
      <c r="L463" s="24"/>
      <c r="M463" s="24"/>
    </row>
    <row r="464" spans="1:13" s="32" customFormat="1" ht="38.25" x14ac:dyDescent="0.25">
      <c r="A464" s="168" t="s">
        <v>941</v>
      </c>
      <c r="B464" s="88" t="s">
        <v>299</v>
      </c>
      <c r="C464" s="103">
        <v>12800</v>
      </c>
      <c r="D464" s="3"/>
      <c r="E464" s="12"/>
      <c r="F464" s="81"/>
      <c r="G464" s="49"/>
      <c r="H464" s="49"/>
      <c r="I464" s="4"/>
      <c r="J464" s="49"/>
      <c r="K464" s="24"/>
      <c r="L464" s="24"/>
      <c r="M464" s="24"/>
    </row>
    <row r="465" spans="1:13" s="32" customFormat="1" ht="38.25" x14ac:dyDescent="0.25">
      <c r="A465" s="168" t="s">
        <v>942</v>
      </c>
      <c r="B465" s="88" t="s">
        <v>300</v>
      </c>
      <c r="C465" s="103">
        <v>12800</v>
      </c>
      <c r="D465" s="3"/>
      <c r="E465" s="12"/>
      <c r="F465" s="81"/>
      <c r="G465" s="49"/>
      <c r="H465" s="49"/>
      <c r="I465" s="4"/>
      <c r="J465" s="49"/>
      <c r="K465" s="24"/>
      <c r="L465" s="24"/>
      <c r="M465" s="24"/>
    </row>
    <row r="466" spans="1:13" s="32" customFormat="1" ht="38.25" x14ac:dyDescent="0.25">
      <c r="A466" s="168" t="s">
        <v>943</v>
      </c>
      <c r="B466" s="88" t="s">
        <v>301</v>
      </c>
      <c r="C466" s="103">
        <v>22800</v>
      </c>
      <c r="D466" s="3"/>
      <c r="E466" s="12"/>
      <c r="F466" s="81"/>
      <c r="G466" s="49"/>
      <c r="H466" s="49"/>
      <c r="I466" s="4"/>
      <c r="J466" s="49"/>
      <c r="K466" s="24"/>
      <c r="L466" s="24"/>
      <c r="M466" s="24"/>
    </row>
    <row r="467" spans="1:13" s="32" customFormat="1" ht="38.25" x14ac:dyDescent="0.25">
      <c r="A467" s="168" t="s">
        <v>944</v>
      </c>
      <c r="B467" s="88" t="s">
        <v>302</v>
      </c>
      <c r="C467" s="103">
        <v>26200</v>
      </c>
      <c r="D467" s="3"/>
      <c r="E467" s="12"/>
      <c r="F467" s="81"/>
      <c r="G467" s="49"/>
      <c r="H467" s="49"/>
      <c r="I467" s="4"/>
      <c r="J467" s="49"/>
      <c r="K467" s="24"/>
      <c r="L467" s="24"/>
      <c r="M467" s="24"/>
    </row>
    <row r="468" spans="1:13" s="32" customFormat="1" ht="38.25" x14ac:dyDescent="0.25">
      <c r="A468" s="168" t="s">
        <v>945</v>
      </c>
      <c r="B468" s="88" t="s">
        <v>303</v>
      </c>
      <c r="C468" s="103">
        <v>22800</v>
      </c>
      <c r="D468" s="3"/>
      <c r="E468" s="12"/>
      <c r="F468" s="81"/>
      <c r="G468" s="49"/>
      <c r="H468" s="49"/>
      <c r="I468" s="4"/>
      <c r="J468" s="49"/>
      <c r="K468" s="24"/>
      <c r="L468" s="24"/>
      <c r="M468" s="24"/>
    </row>
    <row r="469" spans="1:13" s="32" customFormat="1" ht="38.25" x14ac:dyDescent="0.25">
      <c r="A469" s="168" t="s">
        <v>946</v>
      </c>
      <c r="B469" s="88" t="s">
        <v>304</v>
      </c>
      <c r="C469" s="103">
        <v>26200</v>
      </c>
      <c r="D469" s="3"/>
      <c r="E469" s="12"/>
      <c r="F469" s="81"/>
      <c r="G469" s="49"/>
      <c r="H469" s="49"/>
      <c r="I469" s="4"/>
      <c r="J469" s="49"/>
      <c r="K469" s="24"/>
      <c r="L469" s="24"/>
      <c r="M469" s="24"/>
    </row>
    <row r="470" spans="1:13" s="32" customFormat="1" ht="38.25" x14ac:dyDescent="0.25">
      <c r="A470" s="168" t="s">
        <v>947</v>
      </c>
      <c r="B470" s="88" t="s">
        <v>305</v>
      </c>
      <c r="C470" s="103">
        <v>15600</v>
      </c>
      <c r="D470" s="3"/>
      <c r="E470" s="12"/>
      <c r="F470" s="81"/>
      <c r="G470" s="49"/>
      <c r="H470" s="49"/>
      <c r="I470" s="4"/>
      <c r="J470" s="49"/>
      <c r="K470" s="24"/>
      <c r="L470" s="24"/>
      <c r="M470" s="24"/>
    </row>
    <row r="471" spans="1:13" s="32" customFormat="1" ht="38.25" x14ac:dyDescent="0.25">
      <c r="A471" s="168" t="s">
        <v>948</v>
      </c>
      <c r="B471" s="88" t="s">
        <v>306</v>
      </c>
      <c r="C471" s="103">
        <v>12800</v>
      </c>
      <c r="D471" s="3"/>
      <c r="E471" s="12"/>
      <c r="F471" s="81"/>
      <c r="G471" s="49"/>
      <c r="H471" s="49"/>
      <c r="I471" s="4"/>
      <c r="J471" s="49"/>
      <c r="K471" s="24"/>
      <c r="L471" s="24"/>
      <c r="M471" s="24"/>
    </row>
    <row r="472" spans="1:13" s="32" customFormat="1" ht="38.25" x14ac:dyDescent="0.25">
      <c r="A472" s="168" t="s">
        <v>949</v>
      </c>
      <c r="B472" s="88" t="s">
        <v>307</v>
      </c>
      <c r="C472" s="103">
        <v>20200</v>
      </c>
      <c r="D472" s="3"/>
      <c r="E472" s="12"/>
      <c r="F472" s="81"/>
      <c r="G472" s="49"/>
      <c r="H472" s="49"/>
      <c r="I472" s="4"/>
      <c r="J472" s="49"/>
      <c r="K472" s="24"/>
      <c r="L472" s="24"/>
      <c r="M472" s="24"/>
    </row>
    <row r="473" spans="1:13" s="32" customFormat="1" ht="38.25" x14ac:dyDescent="0.25">
      <c r="A473" s="168" t="s">
        <v>950</v>
      </c>
      <c r="B473" s="88" t="s">
        <v>308</v>
      </c>
      <c r="C473" s="103">
        <v>22800</v>
      </c>
      <c r="D473" s="3"/>
      <c r="E473" s="12"/>
      <c r="F473" s="81"/>
      <c r="G473" s="49"/>
      <c r="H473" s="49"/>
      <c r="I473" s="4"/>
      <c r="J473" s="49"/>
      <c r="K473" s="24"/>
      <c r="L473" s="24"/>
      <c r="M473" s="24"/>
    </row>
    <row r="474" spans="1:13" s="32" customFormat="1" ht="38.25" x14ac:dyDescent="0.25">
      <c r="A474" s="168" t="s">
        <v>951</v>
      </c>
      <c r="B474" s="88" t="s">
        <v>309</v>
      </c>
      <c r="C474" s="103">
        <v>26200</v>
      </c>
      <c r="D474" s="3"/>
      <c r="E474" s="12"/>
      <c r="F474" s="81"/>
      <c r="G474" s="49"/>
      <c r="H474" s="49"/>
      <c r="I474" s="4"/>
      <c r="J474" s="49"/>
      <c r="K474" s="24"/>
      <c r="L474" s="24"/>
      <c r="M474" s="24"/>
    </row>
    <row r="475" spans="1:13" s="32" customFormat="1" ht="38.25" x14ac:dyDescent="0.25">
      <c r="A475" s="168" t="s">
        <v>952</v>
      </c>
      <c r="B475" s="88" t="s">
        <v>310</v>
      </c>
      <c r="C475" s="103">
        <v>22800</v>
      </c>
      <c r="D475" s="3"/>
      <c r="E475" s="12"/>
      <c r="F475" s="81"/>
      <c r="G475" s="49"/>
      <c r="H475" s="49"/>
      <c r="I475" s="4"/>
      <c r="J475" s="49"/>
      <c r="K475" s="24"/>
      <c r="L475" s="24"/>
      <c r="M475" s="24"/>
    </row>
    <row r="476" spans="1:13" s="32" customFormat="1" ht="25.5" x14ac:dyDescent="0.25">
      <c r="A476" s="168" t="s">
        <v>953</v>
      </c>
      <c r="B476" s="210" t="s">
        <v>1136</v>
      </c>
      <c r="C476" s="103">
        <v>25000</v>
      </c>
      <c r="D476" s="3"/>
      <c r="E476" s="12"/>
      <c r="F476" s="81"/>
      <c r="G476" s="49"/>
      <c r="H476" s="49"/>
      <c r="I476" s="4"/>
      <c r="J476" s="49"/>
      <c r="K476" s="24"/>
      <c r="L476" s="24"/>
      <c r="M476" s="24"/>
    </row>
    <row r="477" spans="1:13" s="32" customFormat="1" x14ac:dyDescent="0.25">
      <c r="A477" s="168" t="s">
        <v>954</v>
      </c>
      <c r="B477" s="88" t="s">
        <v>311</v>
      </c>
      <c r="C477" s="103">
        <v>15000</v>
      </c>
      <c r="D477" s="3"/>
      <c r="E477" s="12"/>
      <c r="F477" s="81"/>
      <c r="G477" s="49"/>
      <c r="H477" s="49"/>
      <c r="I477" s="4"/>
      <c r="J477" s="49"/>
      <c r="K477" s="24"/>
      <c r="L477" s="24"/>
      <c r="M477" s="24"/>
    </row>
    <row r="478" spans="1:13" s="139" customFormat="1" ht="25.5" x14ac:dyDescent="0.25">
      <c r="A478" s="168" t="s">
        <v>955</v>
      </c>
      <c r="B478" s="88" t="s">
        <v>312</v>
      </c>
      <c r="C478" s="103">
        <v>80000</v>
      </c>
      <c r="D478" s="3"/>
      <c r="E478" s="12"/>
      <c r="F478" s="81"/>
      <c r="G478" s="49"/>
      <c r="H478" s="49"/>
      <c r="I478" s="4"/>
      <c r="J478" s="49"/>
      <c r="K478" s="24"/>
      <c r="L478" s="24"/>
      <c r="M478" s="24"/>
    </row>
    <row r="479" spans="1:13" s="139" customFormat="1" ht="25.5" x14ac:dyDescent="0.25">
      <c r="A479" s="168" t="s">
        <v>956</v>
      </c>
      <c r="B479" s="88" t="s">
        <v>313</v>
      </c>
      <c r="C479" s="103">
        <v>120000</v>
      </c>
      <c r="D479" s="3"/>
      <c r="E479" s="12"/>
      <c r="F479" s="81"/>
      <c r="G479" s="49"/>
      <c r="H479" s="49"/>
      <c r="I479" s="4"/>
      <c r="J479" s="49"/>
      <c r="K479" s="24"/>
      <c r="L479" s="24"/>
      <c r="M479" s="24"/>
    </row>
    <row r="480" spans="1:13" s="139" customFormat="1" x14ac:dyDescent="0.25">
      <c r="A480" s="168" t="s">
        <v>957</v>
      </c>
      <c r="B480" s="88" t="s">
        <v>316</v>
      </c>
      <c r="C480" s="103">
        <v>166000</v>
      </c>
      <c r="D480" s="3"/>
      <c r="E480" s="12"/>
      <c r="F480" s="81"/>
      <c r="G480" s="49"/>
      <c r="H480" s="49"/>
      <c r="I480" s="4"/>
      <c r="J480" s="49"/>
      <c r="K480" s="24"/>
      <c r="L480" s="24"/>
      <c r="M480" s="24"/>
    </row>
    <row r="481" spans="1:13" s="139" customFormat="1" x14ac:dyDescent="0.25">
      <c r="A481" s="168" t="s">
        <v>958</v>
      </c>
      <c r="B481" s="88" t="s">
        <v>317</v>
      </c>
      <c r="C481" s="103">
        <v>110000</v>
      </c>
      <c r="D481" s="3"/>
      <c r="E481" s="12"/>
      <c r="F481" s="81"/>
      <c r="G481" s="49"/>
      <c r="H481" s="49"/>
      <c r="I481" s="4"/>
      <c r="J481" s="49"/>
      <c r="K481" s="24"/>
      <c r="L481" s="24"/>
      <c r="M481" s="24"/>
    </row>
    <row r="482" spans="1:13" s="139" customFormat="1" x14ac:dyDescent="0.25">
      <c r="A482" s="168" t="s">
        <v>959</v>
      </c>
      <c r="B482" s="88" t="s">
        <v>318</v>
      </c>
      <c r="C482" s="103">
        <v>8000</v>
      </c>
      <c r="D482" s="3"/>
      <c r="E482" s="12"/>
      <c r="F482" s="81"/>
      <c r="G482" s="49"/>
      <c r="H482" s="49"/>
      <c r="I482" s="4"/>
      <c r="J482" s="49"/>
      <c r="K482" s="24"/>
      <c r="L482" s="24"/>
      <c r="M482" s="24"/>
    </row>
    <row r="483" spans="1:13" s="32" customFormat="1" ht="15.75" customHeight="1" x14ac:dyDescent="0.25">
      <c r="A483" s="168" t="s">
        <v>960</v>
      </c>
      <c r="B483" s="93" t="s">
        <v>319</v>
      </c>
      <c r="C483" s="103"/>
      <c r="D483" s="3"/>
      <c r="E483" s="12"/>
      <c r="F483" s="81"/>
      <c r="G483" s="49"/>
      <c r="H483" s="49"/>
      <c r="I483" s="4"/>
      <c r="J483" s="49"/>
      <c r="K483" s="24"/>
      <c r="L483" s="24"/>
      <c r="M483" s="24"/>
    </row>
    <row r="484" spans="1:13" s="32" customFormat="1" ht="25.5" x14ac:dyDescent="0.25">
      <c r="A484" s="168" t="s">
        <v>961</v>
      </c>
      <c r="B484" s="54" t="s">
        <v>320</v>
      </c>
      <c r="C484" s="361">
        <v>500000</v>
      </c>
      <c r="D484" s="3"/>
      <c r="E484" s="12"/>
      <c r="F484" s="81"/>
      <c r="G484" s="49"/>
      <c r="H484" s="49"/>
      <c r="I484" s="4"/>
      <c r="J484" s="49"/>
      <c r="K484" s="24"/>
      <c r="L484" s="24"/>
      <c r="M484" s="24"/>
    </row>
    <row r="485" spans="1:13" s="32" customFormat="1" ht="25.5" x14ac:dyDescent="0.25">
      <c r="A485" s="168" t="s">
        <v>962</v>
      </c>
      <c r="B485" s="54" t="s">
        <v>321</v>
      </c>
      <c r="C485" s="362"/>
      <c r="D485" s="3"/>
      <c r="E485" s="12"/>
      <c r="F485" s="81"/>
      <c r="G485" s="49"/>
      <c r="H485" s="49"/>
      <c r="I485" s="4"/>
      <c r="J485" s="49"/>
      <c r="K485" s="24"/>
      <c r="L485" s="24"/>
      <c r="M485" s="24"/>
    </row>
    <row r="486" spans="1:13" s="32" customFormat="1" ht="89.25" x14ac:dyDescent="0.25">
      <c r="A486" s="168" t="s">
        <v>963</v>
      </c>
      <c r="B486" s="54" t="s">
        <v>322</v>
      </c>
      <c r="C486" s="362"/>
      <c r="D486" s="3"/>
      <c r="E486" s="12"/>
      <c r="F486" s="81"/>
      <c r="G486" s="49"/>
      <c r="H486" s="49"/>
      <c r="I486" s="4"/>
      <c r="J486" s="49"/>
      <c r="K486" s="24"/>
      <c r="L486" s="24"/>
      <c r="M486" s="24"/>
    </row>
    <row r="487" spans="1:13" s="32" customFormat="1" ht="25.5" x14ac:dyDescent="0.25">
      <c r="A487" s="168" t="s">
        <v>964</v>
      </c>
      <c r="B487" s="54" t="s">
        <v>323</v>
      </c>
      <c r="C487" s="362"/>
      <c r="D487" s="3"/>
      <c r="E487" s="12"/>
      <c r="F487" s="81"/>
      <c r="G487" s="49"/>
      <c r="H487" s="49"/>
      <c r="I487" s="4"/>
      <c r="J487" s="49"/>
      <c r="K487" s="24"/>
      <c r="L487" s="24"/>
      <c r="M487" s="24"/>
    </row>
    <row r="488" spans="1:13" s="32" customFormat="1" ht="38.25" x14ac:dyDescent="0.25">
      <c r="A488" s="168" t="s">
        <v>965</v>
      </c>
      <c r="B488" s="54" t="s">
        <v>324</v>
      </c>
      <c r="C488" s="362"/>
      <c r="D488" s="3"/>
      <c r="E488" s="12"/>
      <c r="F488" s="81"/>
      <c r="G488" s="49"/>
      <c r="H488" s="49"/>
      <c r="I488" s="4"/>
      <c r="J488" s="49"/>
      <c r="K488" s="24"/>
      <c r="L488" s="24"/>
      <c r="M488" s="24"/>
    </row>
    <row r="489" spans="1:13" s="32" customFormat="1" ht="25.5" x14ac:dyDescent="0.25">
      <c r="A489" s="168" t="s">
        <v>966</v>
      </c>
      <c r="B489" s="54" t="s">
        <v>325</v>
      </c>
      <c r="C489" s="362"/>
      <c r="D489" s="3"/>
      <c r="E489" s="12"/>
      <c r="F489" s="81"/>
      <c r="G489" s="49"/>
      <c r="H489" s="49"/>
      <c r="I489" s="4"/>
      <c r="J489" s="49"/>
      <c r="K489" s="24"/>
      <c r="L489" s="24"/>
      <c r="M489" s="24"/>
    </row>
    <row r="490" spans="1:13" s="32" customFormat="1" ht="51" x14ac:dyDescent="0.25">
      <c r="A490" s="168" t="s">
        <v>967</v>
      </c>
      <c r="B490" s="54" t="s">
        <v>326</v>
      </c>
      <c r="C490" s="362"/>
      <c r="D490" s="3"/>
      <c r="E490" s="12"/>
      <c r="F490" s="81"/>
      <c r="G490" s="49"/>
      <c r="H490" s="49"/>
      <c r="I490" s="4"/>
      <c r="J490" s="49"/>
      <c r="K490" s="24"/>
      <c r="L490" s="24"/>
      <c r="M490" s="24"/>
    </row>
    <row r="491" spans="1:13" s="32" customFormat="1" ht="76.5" x14ac:dyDescent="0.25">
      <c r="A491" s="168" t="s">
        <v>968</v>
      </c>
      <c r="B491" s="54" t="s">
        <v>327</v>
      </c>
      <c r="C491" s="362"/>
      <c r="D491" s="3"/>
      <c r="E491" s="12"/>
      <c r="F491" s="81"/>
      <c r="G491" s="49"/>
      <c r="H491" s="49"/>
      <c r="I491" s="4"/>
      <c r="J491" s="49"/>
      <c r="K491" s="24"/>
      <c r="L491" s="24"/>
      <c r="M491" s="24"/>
    </row>
    <row r="492" spans="1:13" s="32" customFormat="1" ht="25.5" x14ac:dyDescent="0.25">
      <c r="A492" s="168" t="s">
        <v>969</v>
      </c>
      <c r="B492" s="54" t="s">
        <v>328</v>
      </c>
      <c r="C492" s="362"/>
      <c r="D492" s="3"/>
      <c r="E492" s="12"/>
      <c r="F492" s="81"/>
      <c r="G492" s="49"/>
      <c r="H492" s="49"/>
      <c r="I492" s="4"/>
      <c r="J492" s="49"/>
      <c r="K492" s="24"/>
      <c r="L492" s="24"/>
      <c r="M492" s="24"/>
    </row>
    <row r="493" spans="1:13" s="32" customFormat="1" ht="51" x14ac:dyDescent="0.25">
      <c r="A493" s="168" t="s">
        <v>970</v>
      </c>
      <c r="B493" s="54" t="s">
        <v>329</v>
      </c>
      <c r="C493" s="362"/>
      <c r="D493" s="3"/>
      <c r="E493" s="12"/>
      <c r="F493" s="81"/>
      <c r="G493" s="49"/>
      <c r="H493" s="49"/>
      <c r="I493" s="4"/>
      <c r="J493" s="49"/>
      <c r="K493" s="24"/>
      <c r="L493" s="24"/>
      <c r="M493" s="24"/>
    </row>
    <row r="494" spans="1:13" s="32" customFormat="1" ht="51" x14ac:dyDescent="0.25">
      <c r="A494" s="168" t="s">
        <v>971</v>
      </c>
      <c r="B494" s="54" t="s">
        <v>330</v>
      </c>
      <c r="C494" s="362"/>
      <c r="D494" s="3"/>
      <c r="E494" s="12"/>
      <c r="F494" s="81"/>
      <c r="G494" s="49"/>
      <c r="H494" s="49"/>
      <c r="I494" s="4"/>
      <c r="J494" s="49"/>
      <c r="K494" s="24"/>
      <c r="L494" s="24"/>
      <c r="M494" s="24"/>
    </row>
    <row r="495" spans="1:13" s="32" customFormat="1" ht="63.75" x14ac:dyDescent="0.25">
      <c r="A495" s="168" t="s">
        <v>972</v>
      </c>
      <c r="B495" s="54" t="s">
        <v>332</v>
      </c>
      <c r="C495" s="362"/>
      <c r="D495" s="3"/>
      <c r="E495" s="12"/>
      <c r="F495" s="81"/>
      <c r="G495" s="49"/>
      <c r="H495" s="49"/>
      <c r="I495" s="4"/>
      <c r="J495" s="49"/>
      <c r="K495" s="24"/>
      <c r="L495" s="24"/>
      <c r="M495" s="24"/>
    </row>
    <row r="496" spans="1:13" s="32" customFormat="1" ht="25.5" x14ac:dyDescent="0.25">
      <c r="A496" s="168" t="s">
        <v>973</v>
      </c>
      <c r="B496" s="54" t="s">
        <v>331</v>
      </c>
      <c r="C496" s="363"/>
      <c r="D496" s="3"/>
      <c r="E496" s="12"/>
      <c r="F496" s="81"/>
      <c r="G496" s="49"/>
      <c r="H496" s="49"/>
      <c r="I496" s="4"/>
      <c r="J496" s="49"/>
      <c r="K496" s="24"/>
      <c r="L496" s="24"/>
      <c r="M496" s="24"/>
    </row>
    <row r="497" spans="1:14" s="139" customFormat="1" ht="15.75" customHeight="1" x14ac:dyDescent="0.25">
      <c r="A497" s="168" t="s">
        <v>974</v>
      </c>
      <c r="B497" s="91" t="s">
        <v>1066</v>
      </c>
      <c r="C497" s="122">
        <v>68460</v>
      </c>
      <c r="D497" s="56"/>
      <c r="E497" s="57"/>
      <c r="F497" s="83"/>
      <c r="G497" s="59"/>
      <c r="H497" s="59"/>
      <c r="I497" s="58"/>
      <c r="J497" s="59"/>
      <c r="K497" s="24"/>
      <c r="L497" s="24"/>
      <c r="M497" s="24"/>
    </row>
    <row r="498" spans="1:14" s="32" customFormat="1" ht="25.5" x14ac:dyDescent="0.25">
      <c r="A498" s="168" t="s">
        <v>975</v>
      </c>
      <c r="B498" s="91" t="s">
        <v>518</v>
      </c>
      <c r="C498" s="293">
        <f>F510</f>
        <v>14200</v>
      </c>
      <c r="D498" s="56"/>
      <c r="E498" s="57"/>
      <c r="F498" s="83"/>
      <c r="G498" s="59"/>
      <c r="H498" s="59"/>
      <c r="I498" s="58"/>
      <c r="J498" s="59"/>
      <c r="K498" s="24"/>
      <c r="L498" s="24"/>
      <c r="M498" s="24"/>
    </row>
    <row r="499" spans="1:14" s="32" customFormat="1" ht="15.75" customHeight="1" thickBot="1" x14ac:dyDescent="0.3">
      <c r="A499" s="169" t="s">
        <v>976</v>
      </c>
      <c r="B499" s="89" t="s">
        <v>22</v>
      </c>
      <c r="C499" s="123">
        <v>87500</v>
      </c>
      <c r="D499" s="5"/>
      <c r="E499" s="13"/>
      <c r="F499" s="82"/>
      <c r="G499" s="50"/>
      <c r="H499" s="50"/>
      <c r="I499" s="6"/>
      <c r="J499" s="50"/>
      <c r="K499" s="24"/>
      <c r="L499" s="24"/>
      <c r="M499" s="24"/>
    </row>
    <row r="500" spans="1:14" s="32" customFormat="1" ht="15.75" customHeight="1" thickTop="1" x14ac:dyDescent="0.25">
      <c r="A500" s="24"/>
      <c r="B500" s="52"/>
      <c r="C500" s="99"/>
      <c r="D500" s="24"/>
      <c r="E500" s="24"/>
      <c r="F500" s="24"/>
      <c r="G500" s="52"/>
      <c r="H500" s="52"/>
      <c r="I500" s="52"/>
      <c r="J500" s="24"/>
      <c r="K500" s="52"/>
      <c r="L500" s="24"/>
      <c r="M500" s="24"/>
      <c r="N500" s="24"/>
    </row>
    <row r="501" spans="1:14" x14ac:dyDescent="0.25">
      <c r="A501" s="18"/>
      <c r="B501" s="51"/>
      <c r="C501" s="97"/>
      <c r="D501" s="18"/>
      <c r="E501" s="44"/>
      <c r="F501" s="19"/>
      <c r="G501" s="51"/>
      <c r="J501" s="20"/>
      <c r="K501" s="53"/>
      <c r="L501" s="20"/>
    </row>
    <row r="502" spans="1:14" x14ac:dyDescent="0.25">
      <c r="E502" s="224"/>
    </row>
    <row r="503" spans="1:14" x14ac:dyDescent="0.25">
      <c r="A503" s="178" t="s">
        <v>1313</v>
      </c>
      <c r="B503" s="267"/>
      <c r="C503" s="126"/>
      <c r="D503" s="126"/>
      <c r="E503" s="257"/>
      <c r="F503" s="258"/>
      <c r="G503" s="258"/>
      <c r="J503" s="258"/>
    </row>
    <row r="504" spans="1:14" x14ac:dyDescent="0.25">
      <c r="A504" s="8" t="s">
        <v>0</v>
      </c>
      <c r="B504" s="39" t="s">
        <v>30</v>
      </c>
      <c r="C504" s="8" t="s">
        <v>31</v>
      </c>
      <c r="D504" s="39" t="s">
        <v>1069</v>
      </c>
      <c r="E504" s="8" t="s">
        <v>32</v>
      </c>
      <c r="F504" s="23" t="s">
        <v>1302</v>
      </c>
      <c r="G504" s="111"/>
      <c r="J504" s="179"/>
    </row>
    <row r="505" spans="1:14" x14ac:dyDescent="0.25">
      <c r="A505" s="110" t="s">
        <v>63</v>
      </c>
      <c r="B505" s="15"/>
      <c r="C505" s="15"/>
      <c r="D505" s="15"/>
      <c r="E505" s="15"/>
      <c r="F505" s="16"/>
      <c r="G505" s="180"/>
      <c r="J505" s="260"/>
    </row>
    <row r="506" spans="1:14" x14ac:dyDescent="0.25">
      <c r="A506" s="21" t="s">
        <v>1</v>
      </c>
      <c r="B506" s="121" t="s">
        <v>514</v>
      </c>
      <c r="C506" s="21" t="s">
        <v>59</v>
      </c>
      <c r="D506" s="21" t="s">
        <v>59</v>
      </c>
      <c r="E506" s="21">
        <v>7</v>
      </c>
      <c r="F506" s="133">
        <v>3999</v>
      </c>
      <c r="G506" s="256"/>
      <c r="J506" s="260"/>
    </row>
    <row r="507" spans="1:14" x14ac:dyDescent="0.25">
      <c r="A507" s="21" t="s">
        <v>2</v>
      </c>
      <c r="B507" s="121" t="s">
        <v>515</v>
      </c>
      <c r="C507" s="21" t="s">
        <v>516</v>
      </c>
      <c r="D507" s="21" t="s">
        <v>59</v>
      </c>
      <c r="E507" s="21">
        <v>7</v>
      </c>
      <c r="F507" s="133">
        <v>6300</v>
      </c>
      <c r="G507" s="261"/>
      <c r="J507" s="260"/>
    </row>
    <row r="508" spans="1:14" x14ac:dyDescent="0.25">
      <c r="A508" s="21" t="s">
        <v>3</v>
      </c>
      <c r="B508" s="121" t="s">
        <v>515</v>
      </c>
      <c r="C508" s="21" t="s">
        <v>517</v>
      </c>
      <c r="D508" s="21" t="s">
        <v>59</v>
      </c>
      <c r="E508" s="21">
        <v>7</v>
      </c>
      <c r="F508" s="133">
        <v>7890</v>
      </c>
      <c r="G508" s="112"/>
      <c r="J508" s="260"/>
    </row>
    <row r="509" spans="1:14" x14ac:dyDescent="0.25">
      <c r="A509" s="110" t="str">
        <f>B382</f>
        <v>Grodkowskie Wodociągi i Kanalizacja Sp. z o. o.</v>
      </c>
      <c r="B509" s="15"/>
      <c r="C509" s="15"/>
      <c r="D509" s="15"/>
      <c r="E509" s="15"/>
      <c r="F509" s="16"/>
      <c r="G509" s="113"/>
      <c r="J509" s="260"/>
    </row>
    <row r="510" spans="1:14" x14ac:dyDescent="0.25">
      <c r="A510" s="21" t="s">
        <v>1</v>
      </c>
      <c r="B510" s="121" t="s">
        <v>314</v>
      </c>
      <c r="C510" s="21" t="s">
        <v>59</v>
      </c>
      <c r="D510" s="21" t="s">
        <v>59</v>
      </c>
      <c r="E510" s="21" t="s">
        <v>59</v>
      </c>
      <c r="F510" s="133">
        <v>14200</v>
      </c>
      <c r="G510" s="113"/>
      <c r="J510" s="260"/>
      <c r="K510" s="221"/>
    </row>
    <row r="511" spans="1:14" x14ac:dyDescent="0.25">
      <c r="A511" s="110" t="s">
        <v>1301</v>
      </c>
      <c r="B511" s="15"/>
      <c r="C511" s="15"/>
      <c r="D511" s="15"/>
      <c r="E511" s="15"/>
      <c r="F511" s="16"/>
      <c r="G511" s="274" t="s">
        <v>1070</v>
      </c>
      <c r="J511" s="111"/>
      <c r="K511" s="221"/>
    </row>
    <row r="512" spans="1:14" x14ac:dyDescent="0.25">
      <c r="A512" s="21" t="s">
        <v>1</v>
      </c>
      <c r="B512" s="121" t="s">
        <v>833</v>
      </c>
      <c r="C512" s="299" t="s">
        <v>59</v>
      </c>
      <c r="D512" s="21" t="s">
        <v>837</v>
      </c>
      <c r="E512" s="21" t="s">
        <v>59</v>
      </c>
      <c r="F512" s="133">
        <v>4500</v>
      </c>
      <c r="G512" s="296" t="s">
        <v>835</v>
      </c>
      <c r="J512" s="295"/>
      <c r="K512" s="221"/>
    </row>
    <row r="513" spans="1:11" x14ac:dyDescent="0.25">
      <c r="A513" s="21" t="s">
        <v>2</v>
      </c>
      <c r="B513" s="121" t="s">
        <v>834</v>
      </c>
      <c r="C513" s="299" t="s">
        <v>59</v>
      </c>
      <c r="D513" s="21" t="s">
        <v>838</v>
      </c>
      <c r="E513" s="21" t="s">
        <v>59</v>
      </c>
      <c r="F513" s="133">
        <v>9000</v>
      </c>
      <c r="G513" s="296" t="s">
        <v>836</v>
      </c>
      <c r="J513" s="295"/>
      <c r="K513" s="221"/>
    </row>
    <row r="514" spans="1:11" x14ac:dyDescent="0.25">
      <c r="A514" s="21" t="s">
        <v>3</v>
      </c>
      <c r="B514" s="121" t="s">
        <v>839</v>
      </c>
      <c r="C514" s="299" t="s">
        <v>59</v>
      </c>
      <c r="D514" s="21" t="s">
        <v>843</v>
      </c>
      <c r="E514" s="21" t="s">
        <v>59</v>
      </c>
      <c r="F514" s="133">
        <v>8800</v>
      </c>
      <c r="G514" s="296" t="s">
        <v>840</v>
      </c>
      <c r="J514" s="295"/>
      <c r="K514" s="221"/>
    </row>
    <row r="515" spans="1:11" x14ac:dyDescent="0.25">
      <c r="A515" s="21" t="s">
        <v>4</v>
      </c>
      <c r="B515" s="121" t="s">
        <v>841</v>
      </c>
      <c r="C515" s="299" t="s">
        <v>59</v>
      </c>
      <c r="D515" s="21" t="s">
        <v>842</v>
      </c>
      <c r="E515" s="21" t="s">
        <v>59</v>
      </c>
      <c r="F515" s="133">
        <v>12450</v>
      </c>
      <c r="G515" s="297" t="s">
        <v>845</v>
      </c>
      <c r="J515" s="295"/>
      <c r="K515" s="221"/>
    </row>
    <row r="516" spans="1:11" x14ac:dyDescent="0.25">
      <c r="A516" s="21" t="s">
        <v>5</v>
      </c>
      <c r="B516" s="121" t="s">
        <v>844</v>
      </c>
      <c r="C516" s="299" t="s">
        <v>59</v>
      </c>
      <c r="D516" s="21" t="s">
        <v>846</v>
      </c>
      <c r="E516" s="21" t="s">
        <v>59</v>
      </c>
      <c r="F516" s="133">
        <v>8119</v>
      </c>
      <c r="G516" s="297" t="s">
        <v>868</v>
      </c>
      <c r="J516" s="295"/>
      <c r="K516" s="221"/>
    </row>
    <row r="517" spans="1:11" x14ac:dyDescent="0.25">
      <c r="A517" s="21" t="s">
        <v>6</v>
      </c>
      <c r="B517" s="121" t="s">
        <v>847</v>
      </c>
      <c r="C517" s="299" t="s">
        <v>59</v>
      </c>
      <c r="D517" s="21" t="s">
        <v>848</v>
      </c>
      <c r="E517" s="21" t="s">
        <v>59</v>
      </c>
      <c r="F517" s="133">
        <v>7999.99</v>
      </c>
      <c r="G517" s="297" t="s">
        <v>849</v>
      </c>
      <c r="J517" s="295"/>
      <c r="K517" s="221"/>
    </row>
    <row r="518" spans="1:11" x14ac:dyDescent="0.25">
      <c r="A518" s="21" t="s">
        <v>7</v>
      </c>
      <c r="B518" s="121" t="s">
        <v>850</v>
      </c>
      <c r="C518" s="299" t="s">
        <v>59</v>
      </c>
      <c r="D518" s="21" t="s">
        <v>852</v>
      </c>
      <c r="E518" s="21" t="s">
        <v>59</v>
      </c>
      <c r="F518" s="133">
        <v>5500</v>
      </c>
      <c r="G518" s="297" t="s">
        <v>851</v>
      </c>
      <c r="J518" s="295"/>
      <c r="K518" s="221"/>
    </row>
    <row r="519" spans="1:11" x14ac:dyDescent="0.25">
      <c r="A519" s="21" t="s">
        <v>8</v>
      </c>
      <c r="B519" s="121" t="s">
        <v>850</v>
      </c>
      <c r="C519" s="299" t="s">
        <v>59</v>
      </c>
      <c r="D519" s="21" t="s">
        <v>853</v>
      </c>
      <c r="E519" s="21" t="s">
        <v>59</v>
      </c>
      <c r="F519" s="133">
        <v>3999</v>
      </c>
      <c r="G519" s="297" t="s">
        <v>851</v>
      </c>
      <c r="J519" s="295"/>
      <c r="K519" s="221"/>
    </row>
    <row r="520" spans="1:11" x14ac:dyDescent="0.25">
      <c r="A520" s="21" t="s">
        <v>9</v>
      </c>
      <c r="B520" s="121" t="s">
        <v>854</v>
      </c>
      <c r="C520" s="299" t="s">
        <v>59</v>
      </c>
      <c r="D520" s="21" t="s">
        <v>855</v>
      </c>
      <c r="E520" s="21" t="s">
        <v>59</v>
      </c>
      <c r="F520" s="133">
        <v>6900</v>
      </c>
      <c r="G520" s="297" t="s">
        <v>856</v>
      </c>
      <c r="J520" s="295"/>
      <c r="K520" s="221"/>
    </row>
    <row r="521" spans="1:11" x14ac:dyDescent="0.25">
      <c r="A521" s="21" t="s">
        <v>10</v>
      </c>
      <c r="B521" s="121" t="s">
        <v>314</v>
      </c>
      <c r="C521" s="299" t="s">
        <v>59</v>
      </c>
      <c r="D521" s="21" t="s">
        <v>858</v>
      </c>
      <c r="E521" s="21" t="s">
        <v>59</v>
      </c>
      <c r="F521" s="133">
        <v>10600</v>
      </c>
      <c r="G521" s="297" t="s">
        <v>857</v>
      </c>
      <c r="J521" s="295"/>
      <c r="K521" s="221"/>
    </row>
    <row r="522" spans="1:11" x14ac:dyDescent="0.25">
      <c r="A522" s="21" t="s">
        <v>11</v>
      </c>
      <c r="B522" s="121" t="s">
        <v>861</v>
      </c>
      <c r="C522" s="299" t="s">
        <v>59</v>
      </c>
      <c r="D522" s="21" t="s">
        <v>860</v>
      </c>
      <c r="E522" s="21" t="s">
        <v>59</v>
      </c>
      <c r="F522" s="133">
        <v>6000</v>
      </c>
      <c r="G522" s="297" t="s">
        <v>859</v>
      </c>
      <c r="J522" s="295"/>
      <c r="K522" s="221"/>
    </row>
    <row r="523" spans="1:11" x14ac:dyDescent="0.25">
      <c r="A523" s="21" t="s">
        <v>12</v>
      </c>
      <c r="B523" s="121" t="s">
        <v>314</v>
      </c>
      <c r="C523" s="299" t="s">
        <v>59</v>
      </c>
      <c r="D523" s="21" t="s">
        <v>862</v>
      </c>
      <c r="E523" s="21" t="s">
        <v>59</v>
      </c>
      <c r="F523" s="133">
        <v>7500</v>
      </c>
      <c r="G523" s="298" t="s">
        <v>863</v>
      </c>
      <c r="J523" s="295"/>
      <c r="K523" s="221"/>
    </row>
    <row r="524" spans="1:11" x14ac:dyDescent="0.25">
      <c r="J524" s="185"/>
      <c r="K524" s="221"/>
    </row>
    <row r="525" spans="1:11" x14ac:dyDescent="0.25">
      <c r="F525" s="221"/>
      <c r="G525" s="221"/>
      <c r="H525" s="185"/>
      <c r="J525" s="185"/>
      <c r="K525" s="221"/>
    </row>
    <row r="526" spans="1:11" x14ac:dyDescent="0.25">
      <c r="F526" s="221"/>
      <c r="G526" s="221"/>
      <c r="H526" s="185"/>
      <c r="J526" s="185"/>
      <c r="K526" s="221"/>
    </row>
    <row r="527" spans="1:11" x14ac:dyDescent="0.25">
      <c r="F527" s="221"/>
      <c r="G527" s="221"/>
      <c r="H527" s="185"/>
    </row>
    <row r="528" spans="1:11" x14ac:dyDescent="0.25">
      <c r="F528" s="221"/>
      <c r="G528" s="221"/>
      <c r="H528" s="185"/>
    </row>
    <row r="529" spans="6:8" x14ac:dyDescent="0.25">
      <c r="F529" s="221"/>
      <c r="G529" s="221"/>
      <c r="H529" s="185"/>
    </row>
    <row r="530" spans="6:8" x14ac:dyDescent="0.25">
      <c r="F530" s="221"/>
      <c r="G530" s="221"/>
      <c r="H530" s="185"/>
    </row>
    <row r="531" spans="6:8" x14ac:dyDescent="0.25">
      <c r="F531" s="221"/>
      <c r="G531" s="221"/>
      <c r="H531" s="185"/>
    </row>
    <row r="532" spans="6:8" x14ac:dyDescent="0.25">
      <c r="F532" s="221"/>
      <c r="G532" s="221"/>
      <c r="H532" s="185"/>
    </row>
    <row r="533" spans="6:8" x14ac:dyDescent="0.25">
      <c r="F533" s="221"/>
      <c r="G533" s="221"/>
      <c r="H533" s="185"/>
    </row>
    <row r="534" spans="6:8" x14ac:dyDescent="0.25">
      <c r="F534" s="221"/>
      <c r="G534" s="221"/>
      <c r="H534" s="185"/>
    </row>
    <row r="535" spans="6:8" x14ac:dyDescent="0.25">
      <c r="F535" s="221"/>
      <c r="G535" s="221"/>
      <c r="H535" s="185"/>
    </row>
    <row r="536" spans="6:8" x14ac:dyDescent="0.25">
      <c r="F536" s="221"/>
      <c r="G536" s="221"/>
      <c r="H536" s="185"/>
    </row>
    <row r="537" spans="6:8" x14ac:dyDescent="0.25">
      <c r="F537" s="221"/>
      <c r="G537" s="221"/>
      <c r="H537" s="185"/>
    </row>
    <row r="538" spans="6:8" x14ac:dyDescent="0.25">
      <c r="F538" s="221"/>
      <c r="G538" s="221"/>
      <c r="H538" s="185"/>
    </row>
    <row r="539" spans="6:8" x14ac:dyDescent="0.25">
      <c r="F539" s="221"/>
      <c r="G539" s="221"/>
      <c r="H539" s="185"/>
    </row>
    <row r="540" spans="6:8" x14ac:dyDescent="0.25">
      <c r="F540" s="221"/>
      <c r="G540" s="221"/>
      <c r="H540" s="185"/>
    </row>
    <row r="541" spans="6:8" x14ac:dyDescent="0.25">
      <c r="F541" s="221"/>
      <c r="G541" s="221"/>
      <c r="H541" s="185"/>
    </row>
    <row r="542" spans="6:8" x14ac:dyDescent="0.25">
      <c r="F542" s="221"/>
      <c r="G542" s="221"/>
      <c r="H542" s="185"/>
    </row>
    <row r="543" spans="6:8" x14ac:dyDescent="0.25">
      <c r="F543" s="221"/>
      <c r="G543" s="221"/>
      <c r="H543" s="185"/>
    </row>
    <row r="544" spans="6:8" x14ac:dyDescent="0.25">
      <c r="F544" s="221"/>
      <c r="G544" s="221"/>
      <c r="H544" s="185"/>
    </row>
    <row r="545" spans="6:8" x14ac:dyDescent="0.25">
      <c r="F545" s="221"/>
      <c r="G545" s="221"/>
      <c r="H545" s="185"/>
    </row>
    <row r="546" spans="6:8" x14ac:dyDescent="0.25">
      <c r="F546" s="221"/>
      <c r="G546" s="221"/>
      <c r="H546" s="185"/>
    </row>
    <row r="547" spans="6:8" x14ac:dyDescent="0.25">
      <c r="F547" s="221"/>
      <c r="G547" s="221"/>
      <c r="H547" s="185"/>
    </row>
    <row r="548" spans="6:8" x14ac:dyDescent="0.25">
      <c r="F548" s="221"/>
      <c r="G548" s="221"/>
      <c r="H548" s="185"/>
    </row>
    <row r="549" spans="6:8" x14ac:dyDescent="0.25">
      <c r="F549" s="221"/>
      <c r="G549" s="221"/>
      <c r="H549" s="185"/>
    </row>
    <row r="550" spans="6:8" x14ac:dyDescent="0.25">
      <c r="F550" s="221"/>
      <c r="G550" s="221"/>
      <c r="H550" s="185"/>
    </row>
    <row r="551" spans="6:8" x14ac:dyDescent="0.25">
      <c r="F551" s="221"/>
      <c r="G551" s="221"/>
      <c r="H551" s="185"/>
    </row>
    <row r="552" spans="6:8" x14ac:dyDescent="0.25">
      <c r="F552" s="221"/>
      <c r="G552" s="221"/>
      <c r="H552" s="185"/>
    </row>
    <row r="553" spans="6:8" x14ac:dyDescent="0.25">
      <c r="F553" s="221"/>
      <c r="G553" s="221"/>
      <c r="H553" s="185"/>
    </row>
    <row r="554" spans="6:8" x14ac:dyDescent="0.25">
      <c r="F554" s="221"/>
      <c r="G554" s="221"/>
      <c r="H554" s="185"/>
    </row>
    <row r="555" spans="6:8" x14ac:dyDescent="0.25">
      <c r="F555" s="221"/>
      <c r="G555" s="221"/>
      <c r="H555" s="185"/>
    </row>
    <row r="556" spans="6:8" x14ac:dyDescent="0.25">
      <c r="F556" s="221"/>
      <c r="G556" s="221"/>
      <c r="H556" s="185"/>
    </row>
    <row r="557" spans="6:8" x14ac:dyDescent="0.25">
      <c r="F557" s="221"/>
      <c r="G557" s="221"/>
      <c r="H557" s="185"/>
    </row>
    <row r="558" spans="6:8" x14ac:dyDescent="0.25">
      <c r="F558" s="221"/>
      <c r="G558" s="221"/>
      <c r="H558" s="185"/>
    </row>
    <row r="559" spans="6:8" x14ac:dyDescent="0.25">
      <c r="F559" s="221"/>
      <c r="G559" s="221"/>
      <c r="H559" s="185"/>
    </row>
    <row r="560" spans="6:8" x14ac:dyDescent="0.25">
      <c r="F560" s="221"/>
      <c r="G560" s="221"/>
      <c r="H560" s="185"/>
    </row>
    <row r="561" spans="6:8" x14ac:dyDescent="0.25">
      <c r="F561" s="221"/>
      <c r="G561" s="221"/>
      <c r="H561" s="185"/>
    </row>
    <row r="562" spans="6:8" x14ac:dyDescent="0.25">
      <c r="F562" s="221"/>
      <c r="G562" s="221"/>
      <c r="H562" s="185"/>
    </row>
    <row r="563" spans="6:8" x14ac:dyDescent="0.25">
      <c r="F563" s="221"/>
      <c r="G563" s="221"/>
      <c r="H563" s="185"/>
    </row>
    <row r="564" spans="6:8" x14ac:dyDescent="0.25">
      <c r="F564" s="221"/>
      <c r="G564" s="221"/>
      <c r="H564" s="185"/>
    </row>
    <row r="565" spans="6:8" x14ac:dyDescent="0.25">
      <c r="F565" s="221"/>
      <c r="G565" s="221"/>
      <c r="H565" s="185"/>
    </row>
    <row r="566" spans="6:8" x14ac:dyDescent="0.25">
      <c r="F566" s="221"/>
      <c r="G566" s="221"/>
      <c r="H566" s="185"/>
    </row>
    <row r="567" spans="6:8" x14ac:dyDescent="0.25">
      <c r="F567" s="221"/>
      <c r="G567" s="221"/>
      <c r="H567" s="185"/>
    </row>
  </sheetData>
  <mergeCells count="19">
    <mergeCell ref="G365:J365"/>
    <mergeCell ref="G373:J373"/>
    <mergeCell ref="C484:C496"/>
    <mergeCell ref="G243:J243"/>
    <mergeCell ref="G295:J295"/>
    <mergeCell ref="G382:J382"/>
    <mergeCell ref="G357:J357"/>
    <mergeCell ref="G346:J346"/>
    <mergeCell ref="G264:J264"/>
    <mergeCell ref="G271:J271"/>
    <mergeCell ref="G279:J279"/>
    <mergeCell ref="G286:J286"/>
    <mergeCell ref="G304:J304"/>
    <mergeCell ref="G312:J312"/>
    <mergeCell ref="G320:J320"/>
    <mergeCell ref="G339:J339"/>
    <mergeCell ref="G331:J331"/>
    <mergeCell ref="H1:K1"/>
    <mergeCell ref="B132:C132"/>
  </mergeCell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87"/>
  <sheetViews>
    <sheetView zoomScale="85" zoomScaleNormal="85" workbookViewId="0">
      <pane ySplit="1" topLeftCell="A346" activePane="bottomLeft" state="frozen"/>
      <selection pane="bottomLeft" activeCell="E372" sqref="E372"/>
    </sheetView>
  </sheetViews>
  <sheetFormatPr defaultRowHeight="15" x14ac:dyDescent="0.25"/>
  <cols>
    <col min="1" max="1" width="2.85546875" style="20" customWidth="1"/>
    <col min="2" max="2" width="3.85546875" style="20" bestFit="1" customWidth="1"/>
    <col min="3" max="3" width="35.85546875" style="53" bestFit="1" customWidth="1"/>
    <col min="4" max="4" width="12.28515625" style="128" customWidth="1"/>
    <col min="5" max="5" width="25.42578125" style="69" customWidth="1"/>
    <col min="6" max="6" width="4.140625" style="20" customWidth="1"/>
    <col min="7" max="7" width="29.28515625" style="71" customWidth="1"/>
    <col min="8" max="8" width="22" style="20" customWidth="1"/>
    <col min="9" max="9" width="27.7109375" style="159" bestFit="1" customWidth="1"/>
    <col min="10" max="10" width="15.140625" style="69" bestFit="1" customWidth="1"/>
    <col min="11" max="11" width="9.140625" style="20"/>
    <col min="12" max="12" width="15.140625" style="20" bestFit="1" customWidth="1"/>
    <col min="13" max="13" width="9.140625" style="20"/>
    <col min="14" max="14" width="12.42578125" style="20" bestFit="1" customWidth="1"/>
    <col min="15" max="16384" width="9.140625" style="20"/>
  </cols>
  <sheetData>
    <row r="1" spans="1:10" s="36" customFormat="1" ht="39" customHeight="1" thickTop="1" x14ac:dyDescent="0.25">
      <c r="A1" s="34"/>
      <c r="B1" s="17" t="s">
        <v>0</v>
      </c>
      <c r="C1" s="72" t="s">
        <v>16</v>
      </c>
      <c r="D1" s="41" t="s">
        <v>61</v>
      </c>
      <c r="E1" s="64" t="s">
        <v>23</v>
      </c>
      <c r="F1" s="35"/>
      <c r="J1" s="153"/>
    </row>
    <row r="2" spans="1:10" s="36" customFormat="1" x14ac:dyDescent="0.25">
      <c r="B2" s="368" t="s">
        <v>79</v>
      </c>
      <c r="C2" s="369"/>
      <c r="D2" s="369"/>
      <c r="E2" s="370"/>
      <c r="F2" s="35"/>
      <c r="J2" s="153"/>
    </row>
    <row r="3" spans="1:10" s="36" customFormat="1" ht="38.25" x14ac:dyDescent="0.25">
      <c r="B3" s="45" t="s">
        <v>1</v>
      </c>
      <c r="C3" s="73" t="s">
        <v>915</v>
      </c>
      <c r="D3" s="46">
        <v>2010</v>
      </c>
      <c r="E3" s="65">
        <v>100650</v>
      </c>
      <c r="F3" s="35"/>
      <c r="J3" s="153"/>
    </row>
    <row r="4" spans="1:10" s="36" customFormat="1" x14ac:dyDescent="0.25">
      <c r="B4" s="45" t="s">
        <v>2</v>
      </c>
      <c r="C4" s="73" t="s">
        <v>904</v>
      </c>
      <c r="D4" s="46">
        <v>2009</v>
      </c>
      <c r="E4" s="65">
        <v>7000</v>
      </c>
      <c r="F4" s="35"/>
      <c r="G4" s="209" t="s">
        <v>1087</v>
      </c>
      <c r="J4" s="153"/>
    </row>
    <row r="5" spans="1:10" s="36" customFormat="1" x14ac:dyDescent="0.25">
      <c r="B5" s="45" t="s">
        <v>3</v>
      </c>
      <c r="C5" s="73" t="s">
        <v>902</v>
      </c>
      <c r="D5" s="46">
        <v>2011</v>
      </c>
      <c r="E5" s="65">
        <v>6300</v>
      </c>
      <c r="F5" s="35"/>
      <c r="G5" s="213" t="s">
        <v>1092</v>
      </c>
    </row>
    <row r="6" spans="1:10" s="36" customFormat="1" x14ac:dyDescent="0.25">
      <c r="B6" s="45" t="s">
        <v>4</v>
      </c>
      <c r="C6" s="73" t="s">
        <v>903</v>
      </c>
      <c r="D6" s="46">
        <v>2011</v>
      </c>
      <c r="E6" s="65">
        <v>5800</v>
      </c>
      <c r="F6" s="35"/>
      <c r="G6" s="214" t="s">
        <v>1093</v>
      </c>
    </row>
    <row r="7" spans="1:10" s="36" customFormat="1" x14ac:dyDescent="0.25">
      <c r="B7" s="45" t="s">
        <v>5</v>
      </c>
      <c r="C7" s="74" t="s">
        <v>895</v>
      </c>
      <c r="D7" s="47">
        <v>2012</v>
      </c>
      <c r="E7" s="65">
        <v>1600</v>
      </c>
      <c r="F7" s="35"/>
    </row>
    <row r="8" spans="1:10" s="36" customFormat="1" x14ac:dyDescent="0.25">
      <c r="B8" s="45" t="s">
        <v>6</v>
      </c>
      <c r="C8" s="74" t="s">
        <v>913</v>
      </c>
      <c r="D8" s="47">
        <v>2012</v>
      </c>
      <c r="E8" s="66">
        <v>2144</v>
      </c>
      <c r="F8" s="35"/>
    </row>
    <row r="9" spans="1:10" s="36" customFormat="1" x14ac:dyDescent="0.25">
      <c r="B9" s="45" t="s">
        <v>7</v>
      </c>
      <c r="C9" s="73" t="s">
        <v>901</v>
      </c>
      <c r="D9" s="46">
        <v>2014</v>
      </c>
      <c r="E9" s="65">
        <v>12500</v>
      </c>
      <c r="F9" s="35"/>
    </row>
    <row r="10" spans="1:10" s="36" customFormat="1" ht="25.5" x14ac:dyDescent="0.25">
      <c r="B10" s="45" t="s">
        <v>8</v>
      </c>
      <c r="C10" s="73" t="s">
        <v>914</v>
      </c>
      <c r="D10" s="46">
        <v>2014</v>
      </c>
      <c r="E10" s="65">
        <v>3075</v>
      </c>
      <c r="F10" s="35"/>
    </row>
    <row r="11" spans="1:10" s="36" customFormat="1" ht="25.5" x14ac:dyDescent="0.25">
      <c r="B11" s="45" t="s">
        <v>9</v>
      </c>
      <c r="C11" s="74" t="s">
        <v>905</v>
      </c>
      <c r="D11" s="47">
        <v>2014</v>
      </c>
      <c r="E11" s="65">
        <v>13500</v>
      </c>
      <c r="F11" s="35"/>
    </row>
    <row r="12" spans="1:10" s="36" customFormat="1" x14ac:dyDescent="0.25">
      <c r="B12" s="45" t="s">
        <v>10</v>
      </c>
      <c r="C12" s="74" t="s">
        <v>906</v>
      </c>
      <c r="D12" s="47">
        <v>2014</v>
      </c>
      <c r="E12" s="65">
        <v>2300</v>
      </c>
      <c r="F12" s="35"/>
    </row>
    <row r="13" spans="1:10" s="36" customFormat="1" ht="25.5" x14ac:dyDescent="0.25">
      <c r="B13" s="45" t="s">
        <v>11</v>
      </c>
      <c r="C13" s="74" t="s">
        <v>908</v>
      </c>
      <c r="D13" s="47">
        <v>2014</v>
      </c>
      <c r="E13" s="65">
        <v>3000</v>
      </c>
      <c r="F13" s="35"/>
    </row>
    <row r="14" spans="1:10" s="36" customFormat="1" x14ac:dyDescent="0.25">
      <c r="B14" s="45" t="s">
        <v>12</v>
      </c>
      <c r="C14" s="74" t="s">
        <v>907</v>
      </c>
      <c r="D14" s="47">
        <v>2014</v>
      </c>
      <c r="E14" s="65">
        <v>7000</v>
      </c>
      <c r="F14" s="35"/>
    </row>
    <row r="15" spans="1:10" s="36" customFormat="1" x14ac:dyDescent="0.25">
      <c r="B15" s="45" t="s">
        <v>13</v>
      </c>
      <c r="C15" s="74" t="s">
        <v>911</v>
      </c>
      <c r="D15" s="47">
        <v>2014</v>
      </c>
      <c r="E15" s="66">
        <v>1799</v>
      </c>
      <c r="F15" s="35"/>
    </row>
    <row r="16" spans="1:10" s="36" customFormat="1" x14ac:dyDescent="0.25">
      <c r="B16" s="45" t="s">
        <v>28</v>
      </c>
      <c r="C16" s="74" t="s">
        <v>912</v>
      </c>
      <c r="D16" s="47">
        <v>2014</v>
      </c>
      <c r="E16" s="66">
        <v>629</v>
      </c>
      <c r="F16" s="35"/>
    </row>
    <row r="17" spans="2:7" s="36" customFormat="1" x14ac:dyDescent="0.25">
      <c r="B17" s="45" t="s">
        <v>29</v>
      </c>
      <c r="C17" s="74" t="s">
        <v>891</v>
      </c>
      <c r="D17" s="47">
        <v>2015</v>
      </c>
      <c r="E17" s="65">
        <v>900</v>
      </c>
      <c r="F17" s="35"/>
    </row>
    <row r="18" spans="2:7" s="36" customFormat="1" x14ac:dyDescent="0.25">
      <c r="B18" s="45" t="s">
        <v>33</v>
      </c>
      <c r="C18" s="74" t="s">
        <v>892</v>
      </c>
      <c r="D18" s="47">
        <v>2015</v>
      </c>
      <c r="E18" s="66">
        <v>800</v>
      </c>
      <c r="F18" s="35"/>
    </row>
    <row r="19" spans="2:7" s="36" customFormat="1" x14ac:dyDescent="0.25">
      <c r="B19" s="45" t="s">
        <v>34</v>
      </c>
      <c r="C19" s="74" t="s">
        <v>893</v>
      </c>
      <c r="D19" s="47">
        <v>2015</v>
      </c>
      <c r="E19" s="66">
        <v>800</v>
      </c>
      <c r="F19" s="35"/>
    </row>
    <row r="20" spans="2:7" s="36" customFormat="1" x14ac:dyDescent="0.25">
      <c r="B20" s="45" t="s">
        <v>35</v>
      </c>
      <c r="C20" s="74" t="s">
        <v>894</v>
      </c>
      <c r="D20" s="47">
        <v>2015</v>
      </c>
      <c r="E20" s="66">
        <v>500</v>
      </c>
      <c r="F20" s="35"/>
    </row>
    <row r="21" spans="2:7" s="36" customFormat="1" x14ac:dyDescent="0.25">
      <c r="B21" s="45" t="s">
        <v>36</v>
      </c>
      <c r="C21" s="74" t="s">
        <v>890</v>
      </c>
      <c r="D21" s="47">
        <v>2016</v>
      </c>
      <c r="E21" s="65">
        <v>1250</v>
      </c>
      <c r="F21" s="35"/>
    </row>
    <row r="22" spans="2:7" s="36" customFormat="1" x14ac:dyDescent="0.25">
      <c r="B22" s="45" t="s">
        <v>37</v>
      </c>
      <c r="C22" s="74" t="s">
        <v>909</v>
      </c>
      <c r="D22" s="47">
        <v>2016</v>
      </c>
      <c r="E22" s="66">
        <v>1700</v>
      </c>
      <c r="F22" s="35"/>
    </row>
    <row r="23" spans="2:7" s="36" customFormat="1" x14ac:dyDescent="0.25">
      <c r="B23" s="45" t="s">
        <v>38</v>
      </c>
      <c r="C23" s="74" t="s">
        <v>909</v>
      </c>
      <c r="D23" s="47">
        <v>2016</v>
      </c>
      <c r="E23" s="66">
        <v>1700</v>
      </c>
      <c r="F23" s="35"/>
      <c r="G23" s="300"/>
    </row>
    <row r="24" spans="2:7" s="36" customFormat="1" x14ac:dyDescent="0.25">
      <c r="B24" s="45" t="s">
        <v>39</v>
      </c>
      <c r="C24" s="73" t="s">
        <v>910</v>
      </c>
      <c r="D24" s="46"/>
      <c r="E24" s="65">
        <v>1399</v>
      </c>
      <c r="F24" s="35"/>
    </row>
    <row r="25" spans="2:7" s="36" customFormat="1" x14ac:dyDescent="0.25">
      <c r="B25" s="45" t="s">
        <v>40</v>
      </c>
      <c r="C25" s="74" t="s">
        <v>621</v>
      </c>
      <c r="D25" s="47"/>
      <c r="E25" s="66">
        <v>800</v>
      </c>
      <c r="F25" s="35"/>
    </row>
    <row r="26" spans="2:7" s="36" customFormat="1" ht="38.25" x14ac:dyDescent="0.25">
      <c r="B26" s="45" t="s">
        <v>41</v>
      </c>
      <c r="C26" s="73" t="s">
        <v>900</v>
      </c>
      <c r="D26" s="46">
        <v>2014</v>
      </c>
      <c r="E26" s="65">
        <v>146700</v>
      </c>
      <c r="F26" s="35"/>
    </row>
    <row r="27" spans="2:7" s="36" customFormat="1" x14ac:dyDescent="0.25">
      <c r="B27" s="371" t="s">
        <v>80</v>
      </c>
      <c r="C27" s="372"/>
      <c r="D27" s="373"/>
      <c r="E27" s="374"/>
      <c r="F27" s="35"/>
    </row>
    <row r="28" spans="2:7" s="36" customFormat="1" ht="38.25" x14ac:dyDescent="0.25">
      <c r="B28" s="45" t="s">
        <v>1</v>
      </c>
      <c r="C28" s="75" t="s">
        <v>467</v>
      </c>
      <c r="D28" s="47">
        <v>2011</v>
      </c>
      <c r="E28" s="66">
        <v>25600</v>
      </c>
      <c r="F28" s="35"/>
    </row>
    <row r="29" spans="2:7" s="36" customFormat="1" ht="25.5" x14ac:dyDescent="0.25">
      <c r="B29" s="45" t="s">
        <v>2</v>
      </c>
      <c r="C29" s="75" t="s">
        <v>464</v>
      </c>
      <c r="D29" s="47">
        <v>2012</v>
      </c>
      <c r="E29" s="65">
        <v>1705</v>
      </c>
      <c r="F29" s="35"/>
    </row>
    <row r="30" spans="2:7" s="36" customFormat="1" ht="25.5" x14ac:dyDescent="0.25">
      <c r="B30" s="45" t="s">
        <v>3</v>
      </c>
      <c r="C30" s="75" t="s">
        <v>479</v>
      </c>
      <c r="D30" s="47">
        <v>2012</v>
      </c>
      <c r="E30" s="65">
        <v>30123</v>
      </c>
      <c r="F30" s="35"/>
    </row>
    <row r="31" spans="2:7" s="36" customFormat="1" ht="25.5" x14ac:dyDescent="0.25">
      <c r="B31" s="45" t="s">
        <v>4</v>
      </c>
      <c r="C31" s="75" t="s">
        <v>480</v>
      </c>
      <c r="D31" s="47">
        <v>2012</v>
      </c>
      <c r="E31" s="65">
        <v>11459.91</v>
      </c>
      <c r="F31" s="35"/>
    </row>
    <row r="32" spans="2:7" s="36" customFormat="1" x14ac:dyDescent="0.25">
      <c r="B32" s="45" t="s">
        <v>5</v>
      </c>
      <c r="C32" s="75" t="s">
        <v>481</v>
      </c>
      <c r="D32" s="47">
        <v>2012</v>
      </c>
      <c r="E32" s="65">
        <v>8400</v>
      </c>
      <c r="F32" s="35"/>
    </row>
    <row r="33" spans="2:6" s="36" customFormat="1" ht="25.5" x14ac:dyDescent="0.25">
      <c r="B33" s="45" t="s">
        <v>6</v>
      </c>
      <c r="C33" s="75" t="s">
        <v>493</v>
      </c>
      <c r="D33" s="47">
        <v>2012</v>
      </c>
      <c r="E33" s="65">
        <v>1199</v>
      </c>
      <c r="F33" s="35"/>
    </row>
    <row r="34" spans="2:6" s="36" customFormat="1" x14ac:dyDescent="0.25">
      <c r="B34" s="45" t="s">
        <v>7</v>
      </c>
      <c r="C34" s="75" t="s">
        <v>498</v>
      </c>
      <c r="D34" s="47">
        <v>2012</v>
      </c>
      <c r="E34" s="65">
        <v>2199</v>
      </c>
      <c r="F34" s="35"/>
    </row>
    <row r="35" spans="2:6" s="36" customFormat="1" x14ac:dyDescent="0.25">
      <c r="B35" s="45" t="s">
        <v>8</v>
      </c>
      <c r="C35" s="75" t="s">
        <v>478</v>
      </c>
      <c r="D35" s="47">
        <v>2013</v>
      </c>
      <c r="E35" s="65">
        <v>996.3</v>
      </c>
      <c r="F35" s="35"/>
    </row>
    <row r="36" spans="2:6" s="36" customFormat="1" ht="25.5" x14ac:dyDescent="0.25">
      <c r="B36" s="45" t="s">
        <v>9</v>
      </c>
      <c r="C36" s="75" t="s">
        <v>492</v>
      </c>
      <c r="D36" s="47">
        <v>2013</v>
      </c>
      <c r="E36" s="65">
        <v>4500</v>
      </c>
      <c r="F36" s="35"/>
    </row>
    <row r="37" spans="2:6" s="36" customFormat="1" ht="25.5" x14ac:dyDescent="0.25">
      <c r="B37" s="45" t="s">
        <v>10</v>
      </c>
      <c r="C37" s="75" t="s">
        <v>495</v>
      </c>
      <c r="D37" s="47">
        <v>2013</v>
      </c>
      <c r="E37" s="65">
        <v>52437.36</v>
      </c>
      <c r="F37" s="35"/>
    </row>
    <row r="38" spans="2:6" s="36" customFormat="1" ht="25.5" x14ac:dyDescent="0.25">
      <c r="B38" s="45" t="s">
        <v>11</v>
      </c>
      <c r="C38" s="75" t="s">
        <v>460</v>
      </c>
      <c r="D38" s="47">
        <v>2014</v>
      </c>
      <c r="E38" s="65">
        <v>3603.9</v>
      </c>
      <c r="F38" s="35"/>
    </row>
    <row r="39" spans="2:6" s="36" customFormat="1" ht="25.5" x14ac:dyDescent="0.25">
      <c r="B39" s="45" t="s">
        <v>12</v>
      </c>
      <c r="C39" s="75" t="s">
        <v>460</v>
      </c>
      <c r="D39" s="47">
        <v>2014</v>
      </c>
      <c r="E39" s="65">
        <v>3603.9</v>
      </c>
      <c r="F39" s="35"/>
    </row>
    <row r="40" spans="2:6" s="36" customFormat="1" ht="25.5" x14ac:dyDescent="0.25">
      <c r="B40" s="45" t="s">
        <v>13</v>
      </c>
      <c r="C40" s="75" t="s">
        <v>461</v>
      </c>
      <c r="D40" s="47">
        <v>2014</v>
      </c>
      <c r="E40" s="65">
        <v>4437.84</v>
      </c>
      <c r="F40" s="35"/>
    </row>
    <row r="41" spans="2:6" s="36" customFormat="1" ht="25.5" x14ac:dyDescent="0.25">
      <c r="B41" s="45" t="s">
        <v>28</v>
      </c>
      <c r="C41" s="75" t="s">
        <v>461</v>
      </c>
      <c r="D41" s="47">
        <v>2014</v>
      </c>
      <c r="E41" s="65">
        <v>4437.84</v>
      </c>
      <c r="F41" s="35"/>
    </row>
    <row r="42" spans="2:6" s="36" customFormat="1" ht="25.5" x14ac:dyDescent="0.25">
      <c r="B42" s="45" t="s">
        <v>29</v>
      </c>
      <c r="C42" s="75" t="s">
        <v>463</v>
      </c>
      <c r="D42" s="47">
        <v>2014</v>
      </c>
      <c r="E42" s="65">
        <v>1842</v>
      </c>
      <c r="F42" s="35"/>
    </row>
    <row r="43" spans="2:6" s="36" customFormat="1" ht="25.5" x14ac:dyDescent="0.25">
      <c r="B43" s="45" t="s">
        <v>33</v>
      </c>
      <c r="C43" s="75" t="s">
        <v>475</v>
      </c>
      <c r="D43" s="47">
        <v>2014</v>
      </c>
      <c r="E43" s="65">
        <v>2590</v>
      </c>
      <c r="F43" s="35"/>
    </row>
    <row r="44" spans="2:6" s="36" customFormat="1" x14ac:dyDescent="0.25">
      <c r="B44" s="45" t="s">
        <v>34</v>
      </c>
      <c r="C44" s="75" t="s">
        <v>482</v>
      </c>
      <c r="D44" s="47">
        <v>2014</v>
      </c>
      <c r="E44" s="65">
        <v>99260</v>
      </c>
      <c r="F44" s="35"/>
    </row>
    <row r="45" spans="2:6" s="36" customFormat="1" ht="25.5" x14ac:dyDescent="0.25">
      <c r="B45" s="45" t="s">
        <v>35</v>
      </c>
      <c r="C45" s="75" t="s">
        <v>491</v>
      </c>
      <c r="D45" s="47">
        <v>2014</v>
      </c>
      <c r="E45" s="65">
        <v>1499</v>
      </c>
      <c r="F45" s="35"/>
    </row>
    <row r="46" spans="2:6" s="36" customFormat="1" ht="25.5" x14ac:dyDescent="0.25">
      <c r="B46" s="45" t="s">
        <v>36</v>
      </c>
      <c r="C46" s="75" t="s">
        <v>494</v>
      </c>
      <c r="D46" s="47">
        <v>2014</v>
      </c>
      <c r="E46" s="65">
        <v>1312</v>
      </c>
      <c r="F46" s="35"/>
    </row>
    <row r="47" spans="2:6" s="36" customFormat="1" x14ac:dyDescent="0.25">
      <c r="B47" s="45" t="s">
        <v>37</v>
      </c>
      <c r="C47" s="75" t="s">
        <v>499</v>
      </c>
      <c r="D47" s="21">
        <v>2014</v>
      </c>
      <c r="E47" s="116">
        <v>2640</v>
      </c>
      <c r="F47" s="35"/>
    </row>
    <row r="48" spans="2:6" s="36" customFormat="1" ht="25.5" x14ac:dyDescent="0.25">
      <c r="B48" s="45" t="s">
        <v>38</v>
      </c>
      <c r="C48" s="75" t="s">
        <v>465</v>
      </c>
      <c r="D48" s="21">
        <v>2014</v>
      </c>
      <c r="E48" s="115">
        <v>4958.13</v>
      </c>
      <c r="F48" s="35"/>
    </row>
    <row r="49" spans="2:6" s="36" customFormat="1" ht="25.5" x14ac:dyDescent="0.25">
      <c r="B49" s="45" t="s">
        <v>39</v>
      </c>
      <c r="C49" s="75" t="s">
        <v>468</v>
      </c>
      <c r="D49" s="21">
        <v>2014</v>
      </c>
      <c r="E49" s="115">
        <v>9820</v>
      </c>
      <c r="F49" s="35"/>
    </row>
    <row r="50" spans="2:6" s="36" customFormat="1" ht="25.5" x14ac:dyDescent="0.25">
      <c r="B50" s="45" t="s">
        <v>40</v>
      </c>
      <c r="C50" s="75" t="s">
        <v>469</v>
      </c>
      <c r="D50" s="21">
        <v>2014</v>
      </c>
      <c r="E50" s="115">
        <v>3989.99</v>
      </c>
      <c r="F50" s="35"/>
    </row>
    <row r="51" spans="2:6" s="36" customFormat="1" x14ac:dyDescent="0.25">
      <c r="B51" s="45" t="s">
        <v>41</v>
      </c>
      <c r="C51" s="75" t="s">
        <v>470</v>
      </c>
      <c r="D51" s="21">
        <v>2014</v>
      </c>
      <c r="E51" s="115">
        <v>2708.46</v>
      </c>
      <c r="F51" s="35"/>
    </row>
    <row r="52" spans="2:6" s="36" customFormat="1" x14ac:dyDescent="0.25">
      <c r="B52" s="45" t="s">
        <v>42</v>
      </c>
      <c r="C52" s="75" t="s">
        <v>471</v>
      </c>
      <c r="D52" s="21">
        <v>2014</v>
      </c>
      <c r="E52" s="115">
        <v>2270</v>
      </c>
      <c r="F52" s="35"/>
    </row>
    <row r="53" spans="2:6" s="36" customFormat="1" x14ac:dyDescent="0.25">
      <c r="B53" s="45" t="s">
        <v>43</v>
      </c>
      <c r="C53" s="75" t="s">
        <v>472</v>
      </c>
      <c r="D53" s="21">
        <v>2014</v>
      </c>
      <c r="E53" s="115">
        <v>1390</v>
      </c>
      <c r="F53" s="35"/>
    </row>
    <row r="54" spans="2:6" s="36" customFormat="1" x14ac:dyDescent="0.25">
      <c r="B54" s="45" t="s">
        <v>44</v>
      </c>
      <c r="C54" s="75" t="s">
        <v>473</v>
      </c>
      <c r="D54" s="21">
        <v>2014</v>
      </c>
      <c r="E54" s="115">
        <v>1340</v>
      </c>
      <c r="F54" s="35"/>
    </row>
    <row r="55" spans="2:6" s="36" customFormat="1" x14ac:dyDescent="0.25">
      <c r="B55" s="45" t="s">
        <v>45</v>
      </c>
      <c r="C55" s="75" t="s">
        <v>474</v>
      </c>
      <c r="D55" s="21">
        <v>2014</v>
      </c>
      <c r="E55" s="115">
        <v>2830</v>
      </c>
      <c r="F55" s="35"/>
    </row>
    <row r="56" spans="2:6" s="36" customFormat="1" x14ac:dyDescent="0.25">
      <c r="B56" s="45" t="s">
        <v>46</v>
      </c>
      <c r="C56" s="75" t="s">
        <v>476</v>
      </c>
      <c r="D56" s="21">
        <v>2014</v>
      </c>
      <c r="E56" s="115">
        <v>429.27</v>
      </c>
      <c r="F56" s="35"/>
    </row>
    <row r="57" spans="2:6" s="36" customFormat="1" x14ac:dyDescent="0.25">
      <c r="B57" s="45" t="s">
        <v>47</v>
      </c>
      <c r="C57" s="75" t="s">
        <v>477</v>
      </c>
      <c r="D57" s="21">
        <v>2014</v>
      </c>
      <c r="E57" s="115">
        <v>3083.61</v>
      </c>
      <c r="F57" s="35"/>
    </row>
    <row r="58" spans="2:6" s="36" customFormat="1" x14ac:dyDescent="0.25">
      <c r="B58" s="45" t="s">
        <v>48</v>
      </c>
      <c r="C58" s="75" t="s">
        <v>496</v>
      </c>
      <c r="D58" s="21">
        <v>2015</v>
      </c>
      <c r="E58" s="116">
        <v>369.99</v>
      </c>
      <c r="F58" s="35"/>
    </row>
    <row r="59" spans="2:6" s="36" customFormat="1" x14ac:dyDescent="0.25">
      <c r="B59" s="45" t="s">
        <v>49</v>
      </c>
      <c r="C59" s="75" t="s">
        <v>497</v>
      </c>
      <c r="D59" s="21">
        <v>2015</v>
      </c>
      <c r="E59" s="116">
        <v>479</v>
      </c>
      <c r="F59" s="35"/>
    </row>
    <row r="60" spans="2:6" s="36" customFormat="1" x14ac:dyDescent="0.25">
      <c r="B60" s="45" t="s">
        <v>50</v>
      </c>
      <c r="C60" s="75" t="s">
        <v>462</v>
      </c>
      <c r="D60" s="21">
        <v>2016</v>
      </c>
      <c r="E60" s="116">
        <v>1696</v>
      </c>
      <c r="F60" s="35"/>
    </row>
    <row r="61" spans="2:6" s="36" customFormat="1" ht="25.5" x14ac:dyDescent="0.25">
      <c r="B61" s="45" t="s">
        <v>51</v>
      </c>
      <c r="C61" s="75" t="s">
        <v>483</v>
      </c>
      <c r="D61" s="21"/>
      <c r="E61" s="116">
        <v>16147.92</v>
      </c>
      <c r="F61" s="35"/>
    </row>
    <row r="62" spans="2:6" s="36" customFormat="1" x14ac:dyDescent="0.25">
      <c r="B62" s="45" t="s">
        <v>244</v>
      </c>
      <c r="C62" s="75" t="s">
        <v>484</v>
      </c>
      <c r="D62" s="21"/>
      <c r="E62" s="116">
        <v>7268.76</v>
      </c>
      <c r="F62" s="35"/>
    </row>
    <row r="63" spans="2:6" s="36" customFormat="1" ht="25.5" x14ac:dyDescent="0.25">
      <c r="B63" s="45" t="s">
        <v>245</v>
      </c>
      <c r="C63" s="75" t="s">
        <v>485</v>
      </c>
      <c r="D63" s="21"/>
      <c r="E63" s="116">
        <v>16572.48</v>
      </c>
      <c r="F63" s="35"/>
    </row>
    <row r="64" spans="2:6" s="36" customFormat="1" x14ac:dyDescent="0.25">
      <c r="B64" s="45" t="s">
        <v>246</v>
      </c>
      <c r="C64" s="75" t="s">
        <v>486</v>
      </c>
      <c r="D64" s="21"/>
      <c r="E64" s="116">
        <v>10025.959999999999</v>
      </c>
      <c r="F64" s="35"/>
    </row>
    <row r="65" spans="2:6" s="36" customFormat="1" x14ac:dyDescent="0.25">
      <c r="B65" s="45" t="s">
        <v>247</v>
      </c>
      <c r="C65" s="75" t="s">
        <v>487</v>
      </c>
      <c r="D65" s="21"/>
      <c r="E65" s="116">
        <v>7034.52</v>
      </c>
      <c r="F65" s="35"/>
    </row>
    <row r="66" spans="2:6" s="36" customFormat="1" ht="25.5" x14ac:dyDescent="0.25">
      <c r="B66" s="45" t="s">
        <v>248</v>
      </c>
      <c r="C66" s="75" t="s">
        <v>488</v>
      </c>
      <c r="D66" s="21"/>
      <c r="E66" s="116">
        <v>19849.400000000001</v>
      </c>
      <c r="F66" s="35"/>
    </row>
    <row r="67" spans="2:6" s="36" customFormat="1" x14ac:dyDescent="0.25">
      <c r="B67" s="45" t="s">
        <v>249</v>
      </c>
      <c r="C67" s="75" t="s">
        <v>489</v>
      </c>
      <c r="D67" s="21"/>
      <c r="E67" s="116">
        <v>10982.24</v>
      </c>
      <c r="F67" s="35"/>
    </row>
    <row r="68" spans="2:6" s="36" customFormat="1" x14ac:dyDescent="0.25">
      <c r="B68" s="45" t="s">
        <v>250</v>
      </c>
      <c r="C68" s="75" t="s">
        <v>490</v>
      </c>
      <c r="D68" s="21"/>
      <c r="E68" s="116">
        <v>9000</v>
      </c>
      <c r="F68" s="35"/>
    </row>
    <row r="69" spans="2:6" s="36" customFormat="1" x14ac:dyDescent="0.25">
      <c r="B69" s="45" t="s">
        <v>251</v>
      </c>
      <c r="C69" s="74" t="s">
        <v>466</v>
      </c>
      <c r="D69" s="21"/>
      <c r="E69" s="115">
        <v>4290</v>
      </c>
      <c r="F69" s="35"/>
    </row>
    <row r="70" spans="2:6" s="36" customFormat="1" x14ac:dyDescent="0.25">
      <c r="B70" s="371" t="s">
        <v>81</v>
      </c>
      <c r="C70" s="372"/>
      <c r="D70" s="373"/>
      <c r="E70" s="374"/>
      <c r="F70" s="35"/>
    </row>
    <row r="71" spans="2:6" s="36" customFormat="1" x14ac:dyDescent="0.25">
      <c r="B71" s="45" t="s">
        <v>1</v>
      </c>
      <c r="C71" s="73" t="s">
        <v>523</v>
      </c>
      <c r="D71" s="46">
        <v>2012</v>
      </c>
      <c r="E71" s="65">
        <v>460</v>
      </c>
      <c r="F71" s="35"/>
    </row>
    <row r="72" spans="2:6" s="36" customFormat="1" x14ac:dyDescent="0.25">
      <c r="B72" s="45" t="s">
        <v>2</v>
      </c>
      <c r="C72" s="74" t="s">
        <v>524</v>
      </c>
      <c r="D72" s="47">
        <v>2012</v>
      </c>
      <c r="E72" s="65">
        <v>3499.01</v>
      </c>
      <c r="F72" s="35"/>
    </row>
    <row r="73" spans="2:6" s="36" customFormat="1" x14ac:dyDescent="0.25">
      <c r="B73" s="45" t="s">
        <v>3</v>
      </c>
      <c r="C73" s="73" t="s">
        <v>520</v>
      </c>
      <c r="D73" s="46">
        <v>2013</v>
      </c>
      <c r="E73" s="65">
        <v>763.01</v>
      </c>
      <c r="F73" s="35"/>
    </row>
    <row r="74" spans="2:6" s="36" customFormat="1" x14ac:dyDescent="0.25">
      <c r="B74" s="45" t="s">
        <v>4</v>
      </c>
      <c r="C74" s="73" t="s">
        <v>521</v>
      </c>
      <c r="D74" s="46">
        <v>2013</v>
      </c>
      <c r="E74" s="65">
        <v>790</v>
      </c>
      <c r="F74" s="35"/>
    </row>
    <row r="75" spans="2:6" s="36" customFormat="1" x14ac:dyDescent="0.25">
      <c r="B75" s="45" t="s">
        <v>5</v>
      </c>
      <c r="C75" s="73" t="s">
        <v>523</v>
      </c>
      <c r="D75" s="46">
        <v>2013</v>
      </c>
      <c r="E75" s="65">
        <v>289</v>
      </c>
      <c r="F75" s="35"/>
    </row>
    <row r="76" spans="2:6" s="36" customFormat="1" x14ac:dyDescent="0.25">
      <c r="B76" s="45" t="s">
        <v>6</v>
      </c>
      <c r="C76" s="73" t="s">
        <v>523</v>
      </c>
      <c r="D76" s="46">
        <v>2013</v>
      </c>
      <c r="E76" s="65">
        <v>290</v>
      </c>
      <c r="F76" s="35"/>
    </row>
    <row r="77" spans="2:6" s="36" customFormat="1" x14ac:dyDescent="0.25">
      <c r="B77" s="45" t="s">
        <v>7</v>
      </c>
      <c r="C77" s="74" t="s">
        <v>529</v>
      </c>
      <c r="D77" s="47">
        <v>2013</v>
      </c>
      <c r="E77" s="65">
        <v>5000</v>
      </c>
      <c r="F77" s="35"/>
    </row>
    <row r="78" spans="2:6" s="36" customFormat="1" x14ac:dyDescent="0.25">
      <c r="B78" s="45" t="s">
        <v>8</v>
      </c>
      <c r="C78" s="73" t="s">
        <v>527</v>
      </c>
      <c r="D78" s="46">
        <v>2013</v>
      </c>
      <c r="E78" s="66">
        <v>1469.28</v>
      </c>
      <c r="F78" s="35"/>
    </row>
    <row r="79" spans="2:6" s="36" customFormat="1" x14ac:dyDescent="0.25">
      <c r="B79" s="45" t="s">
        <v>9</v>
      </c>
      <c r="C79" s="73" t="s">
        <v>527</v>
      </c>
      <c r="D79" s="47">
        <v>2013</v>
      </c>
      <c r="E79" s="66">
        <v>1469.28</v>
      </c>
      <c r="F79" s="35"/>
    </row>
    <row r="80" spans="2:6" s="36" customFormat="1" x14ac:dyDescent="0.25">
      <c r="B80" s="45" t="s">
        <v>10</v>
      </c>
      <c r="C80" s="73" t="s">
        <v>522</v>
      </c>
      <c r="D80" s="46">
        <v>2014</v>
      </c>
      <c r="E80" s="65">
        <v>696</v>
      </c>
      <c r="F80" s="35"/>
    </row>
    <row r="81" spans="2:6" s="36" customFormat="1" x14ac:dyDescent="0.25">
      <c r="B81" s="45" t="s">
        <v>11</v>
      </c>
      <c r="C81" s="74" t="s">
        <v>339</v>
      </c>
      <c r="D81" s="47">
        <v>2014</v>
      </c>
      <c r="E81" s="65">
        <v>3189.39</v>
      </c>
      <c r="F81" s="35"/>
    </row>
    <row r="82" spans="2:6" s="36" customFormat="1" x14ac:dyDescent="0.25">
      <c r="B82" s="45" t="s">
        <v>12</v>
      </c>
      <c r="C82" s="74" t="s">
        <v>339</v>
      </c>
      <c r="D82" s="47">
        <v>2014</v>
      </c>
      <c r="E82" s="65">
        <v>3189.39</v>
      </c>
      <c r="F82" s="35"/>
    </row>
    <row r="83" spans="2:6" s="36" customFormat="1" x14ac:dyDescent="0.25">
      <c r="B83" s="45" t="s">
        <v>13</v>
      </c>
      <c r="C83" s="74" t="s">
        <v>339</v>
      </c>
      <c r="D83" s="47">
        <v>2014</v>
      </c>
      <c r="E83" s="65">
        <v>3189.39</v>
      </c>
      <c r="F83" s="35"/>
    </row>
    <row r="84" spans="2:6" s="36" customFormat="1" x14ac:dyDescent="0.25">
      <c r="B84" s="45" t="s">
        <v>28</v>
      </c>
      <c r="C84" s="74" t="s">
        <v>339</v>
      </c>
      <c r="D84" s="47">
        <v>2014</v>
      </c>
      <c r="E84" s="65">
        <v>3189.39</v>
      </c>
      <c r="F84" s="35"/>
    </row>
    <row r="85" spans="2:6" s="36" customFormat="1" x14ac:dyDescent="0.25">
      <c r="B85" s="45" t="s">
        <v>29</v>
      </c>
      <c r="C85" s="74" t="s">
        <v>169</v>
      </c>
      <c r="D85" s="47">
        <v>2014</v>
      </c>
      <c r="E85" s="65">
        <v>1819.99</v>
      </c>
      <c r="F85" s="35"/>
    </row>
    <row r="86" spans="2:6" s="36" customFormat="1" x14ac:dyDescent="0.25">
      <c r="B86" s="45" t="s">
        <v>33</v>
      </c>
      <c r="C86" s="74" t="s">
        <v>523</v>
      </c>
      <c r="D86" s="47">
        <v>2014</v>
      </c>
      <c r="E86" s="65">
        <v>290</v>
      </c>
      <c r="F86" s="35"/>
    </row>
    <row r="87" spans="2:6" s="36" customFormat="1" x14ac:dyDescent="0.25">
      <c r="B87" s="45" t="s">
        <v>34</v>
      </c>
      <c r="C87" s="74" t="s">
        <v>169</v>
      </c>
      <c r="D87" s="47">
        <v>2014</v>
      </c>
      <c r="E87" s="65">
        <v>2194</v>
      </c>
      <c r="F87" s="35"/>
    </row>
    <row r="88" spans="2:6" s="36" customFormat="1" x14ac:dyDescent="0.25">
      <c r="B88" s="45" t="s">
        <v>35</v>
      </c>
      <c r="C88" s="74" t="s">
        <v>525</v>
      </c>
      <c r="D88" s="47">
        <v>2014</v>
      </c>
      <c r="E88" s="65">
        <v>149</v>
      </c>
      <c r="F88" s="35"/>
    </row>
    <row r="89" spans="2:6" s="36" customFormat="1" x14ac:dyDescent="0.25">
      <c r="B89" s="45" t="s">
        <v>36</v>
      </c>
      <c r="C89" s="74" t="s">
        <v>522</v>
      </c>
      <c r="D89" s="47">
        <v>2015</v>
      </c>
      <c r="E89" s="65">
        <v>679</v>
      </c>
      <c r="F89" s="35"/>
    </row>
    <row r="90" spans="2:6" s="36" customFormat="1" x14ac:dyDescent="0.25">
      <c r="B90" s="45" t="s">
        <v>37</v>
      </c>
      <c r="C90" s="74" t="s">
        <v>169</v>
      </c>
      <c r="D90" s="47">
        <v>2015</v>
      </c>
      <c r="E90" s="65">
        <v>1995.99</v>
      </c>
      <c r="F90" s="35"/>
    </row>
    <row r="91" spans="2:6" s="36" customFormat="1" x14ac:dyDescent="0.25">
      <c r="B91" s="45" t="s">
        <v>38</v>
      </c>
      <c r="C91" s="74" t="s">
        <v>169</v>
      </c>
      <c r="D91" s="47">
        <v>2015</v>
      </c>
      <c r="E91" s="65">
        <v>1695</v>
      </c>
      <c r="F91" s="35"/>
    </row>
    <row r="92" spans="2:6" s="36" customFormat="1" x14ac:dyDescent="0.25">
      <c r="B92" s="45" t="s">
        <v>39</v>
      </c>
      <c r="C92" s="74" t="s">
        <v>522</v>
      </c>
      <c r="D92" s="47">
        <v>2015</v>
      </c>
      <c r="E92" s="65">
        <v>1068</v>
      </c>
      <c r="F92" s="35"/>
    </row>
    <row r="93" spans="2:6" s="36" customFormat="1" x14ac:dyDescent="0.25">
      <c r="B93" s="45" t="s">
        <v>40</v>
      </c>
      <c r="C93" s="74" t="s">
        <v>526</v>
      </c>
      <c r="D93" s="47">
        <v>2015</v>
      </c>
      <c r="E93" s="65">
        <v>416.99</v>
      </c>
      <c r="F93" s="35"/>
    </row>
    <row r="94" spans="2:6" s="36" customFormat="1" x14ac:dyDescent="0.25">
      <c r="B94" s="45" t="s">
        <v>41</v>
      </c>
      <c r="C94" s="74" t="s">
        <v>169</v>
      </c>
      <c r="D94" s="47">
        <v>2015</v>
      </c>
      <c r="E94" s="65">
        <v>2988.9</v>
      </c>
      <c r="F94" s="35"/>
    </row>
    <row r="95" spans="2:6" s="36" customFormat="1" x14ac:dyDescent="0.25">
      <c r="B95" s="45" t="s">
        <v>42</v>
      </c>
      <c r="C95" s="74" t="s">
        <v>528</v>
      </c>
      <c r="D95" s="47">
        <v>2015</v>
      </c>
      <c r="E95" s="65">
        <v>923.73</v>
      </c>
      <c r="F95" s="35"/>
    </row>
    <row r="96" spans="2:6" s="36" customFormat="1" x14ac:dyDescent="0.25">
      <c r="B96" s="45" t="s">
        <v>43</v>
      </c>
      <c r="C96" s="74" t="s">
        <v>523</v>
      </c>
      <c r="D96" s="47">
        <v>2015</v>
      </c>
      <c r="E96" s="65">
        <v>322.26</v>
      </c>
      <c r="F96" s="35"/>
    </row>
    <row r="97" spans="2:6" s="36" customFormat="1" x14ac:dyDescent="0.25">
      <c r="B97" s="45" t="s">
        <v>44</v>
      </c>
      <c r="C97" s="74" t="s">
        <v>169</v>
      </c>
      <c r="D97" s="47">
        <v>2016</v>
      </c>
      <c r="E97" s="65">
        <v>2655</v>
      </c>
      <c r="F97" s="35"/>
    </row>
    <row r="98" spans="2:6" s="36" customFormat="1" x14ac:dyDescent="0.25">
      <c r="B98" s="45" t="s">
        <v>45</v>
      </c>
      <c r="C98" s="74" t="s">
        <v>523</v>
      </c>
      <c r="D98" s="47">
        <v>2016</v>
      </c>
      <c r="E98" s="65">
        <v>345</v>
      </c>
      <c r="F98" s="35"/>
    </row>
    <row r="99" spans="2:6" s="36" customFormat="1" x14ac:dyDescent="0.25">
      <c r="B99" s="45" t="s">
        <v>46</v>
      </c>
      <c r="C99" s="74" t="s">
        <v>523</v>
      </c>
      <c r="D99" s="47">
        <v>2016</v>
      </c>
      <c r="E99" s="65">
        <v>345.01</v>
      </c>
      <c r="F99" s="35"/>
    </row>
    <row r="100" spans="2:6" s="36" customFormat="1" x14ac:dyDescent="0.25">
      <c r="B100" s="45" t="s">
        <v>47</v>
      </c>
      <c r="C100" s="74" t="s">
        <v>340</v>
      </c>
      <c r="D100" s="47">
        <v>2016</v>
      </c>
      <c r="E100" s="65">
        <v>568</v>
      </c>
      <c r="F100" s="35"/>
    </row>
    <row r="101" spans="2:6" s="36" customFormat="1" x14ac:dyDescent="0.25">
      <c r="B101" s="45" t="s">
        <v>48</v>
      </c>
      <c r="C101" s="74" t="s">
        <v>519</v>
      </c>
      <c r="D101" s="47">
        <v>2016</v>
      </c>
      <c r="E101" s="65">
        <v>850</v>
      </c>
      <c r="F101" s="35"/>
    </row>
    <row r="102" spans="2:6" s="36" customFormat="1" x14ac:dyDescent="0.25">
      <c r="B102" s="45" t="s">
        <v>49</v>
      </c>
      <c r="C102" s="74" t="s">
        <v>523</v>
      </c>
      <c r="D102" s="154">
        <v>2016</v>
      </c>
      <c r="E102" s="65">
        <v>335</v>
      </c>
      <c r="F102" s="35"/>
    </row>
    <row r="103" spans="2:6" s="36" customFormat="1" x14ac:dyDescent="0.25">
      <c r="B103" s="371" t="s">
        <v>343</v>
      </c>
      <c r="C103" s="372"/>
      <c r="D103" s="373"/>
      <c r="E103" s="374"/>
      <c r="F103" s="35"/>
    </row>
    <row r="104" spans="2:6" s="36" customFormat="1" x14ac:dyDescent="0.25">
      <c r="B104" s="45" t="s">
        <v>1</v>
      </c>
      <c r="C104" s="74" t="s">
        <v>339</v>
      </c>
      <c r="D104" s="47">
        <v>2013</v>
      </c>
      <c r="E104" s="65">
        <v>2595</v>
      </c>
      <c r="F104" s="35"/>
    </row>
    <row r="105" spans="2:6" s="36" customFormat="1" x14ac:dyDescent="0.25">
      <c r="B105" s="45" t="s">
        <v>2</v>
      </c>
      <c r="C105" s="74" t="s">
        <v>91</v>
      </c>
      <c r="D105" s="47">
        <v>2013</v>
      </c>
      <c r="E105" s="65">
        <v>2097</v>
      </c>
      <c r="F105" s="35"/>
    </row>
    <row r="106" spans="2:6" s="36" customFormat="1" x14ac:dyDescent="0.25">
      <c r="B106" s="45" t="s">
        <v>3</v>
      </c>
      <c r="C106" s="74" t="s">
        <v>341</v>
      </c>
      <c r="D106" s="47">
        <v>2013</v>
      </c>
      <c r="E106" s="66">
        <v>5000</v>
      </c>
      <c r="F106" s="35"/>
    </row>
    <row r="107" spans="2:6" s="36" customFormat="1" x14ac:dyDescent="0.25">
      <c r="B107" s="45" t="s">
        <v>4</v>
      </c>
      <c r="C107" s="74" t="s">
        <v>340</v>
      </c>
      <c r="D107" s="47">
        <v>2013</v>
      </c>
      <c r="E107" s="66">
        <v>2848</v>
      </c>
      <c r="F107" s="35"/>
    </row>
    <row r="108" spans="2:6" s="36" customFormat="1" x14ac:dyDescent="0.25">
      <c r="B108" s="45" t="s">
        <v>5</v>
      </c>
      <c r="C108" s="74" t="s">
        <v>339</v>
      </c>
      <c r="D108" s="47">
        <v>2014</v>
      </c>
      <c r="E108" s="65">
        <v>2880.01</v>
      </c>
      <c r="F108" s="35"/>
    </row>
    <row r="109" spans="2:6" s="36" customFormat="1" x14ac:dyDescent="0.25">
      <c r="B109" s="45" t="s">
        <v>6</v>
      </c>
      <c r="C109" s="74" t="s">
        <v>169</v>
      </c>
      <c r="D109" s="47">
        <v>2014</v>
      </c>
      <c r="E109" s="65">
        <v>2999.99</v>
      </c>
      <c r="F109" s="35"/>
    </row>
    <row r="110" spans="2:6" s="36" customFormat="1" x14ac:dyDescent="0.25">
      <c r="B110" s="45" t="s">
        <v>7</v>
      </c>
      <c r="C110" s="74" t="s">
        <v>169</v>
      </c>
      <c r="D110" s="47">
        <v>2014</v>
      </c>
      <c r="E110" s="65">
        <v>1526.06</v>
      </c>
      <c r="F110" s="35"/>
    </row>
    <row r="111" spans="2:6" s="36" customFormat="1" x14ac:dyDescent="0.25">
      <c r="B111" s="45" t="s">
        <v>8</v>
      </c>
      <c r="C111" s="75" t="s">
        <v>339</v>
      </c>
      <c r="D111" s="21">
        <v>2014</v>
      </c>
      <c r="E111" s="65">
        <v>2272.9899999999998</v>
      </c>
      <c r="F111" s="35"/>
    </row>
    <row r="112" spans="2:6" s="36" customFormat="1" x14ac:dyDescent="0.25">
      <c r="B112" s="45" t="s">
        <v>9</v>
      </c>
      <c r="C112" s="75" t="s">
        <v>169</v>
      </c>
      <c r="D112" s="21">
        <v>2015</v>
      </c>
      <c r="E112" s="65">
        <v>3733.05</v>
      </c>
      <c r="F112" s="35"/>
    </row>
    <row r="113" spans="2:6" s="36" customFormat="1" x14ac:dyDescent="0.25">
      <c r="B113" s="45" t="s">
        <v>10</v>
      </c>
      <c r="C113" s="75" t="s">
        <v>340</v>
      </c>
      <c r="D113" s="21">
        <v>2015</v>
      </c>
      <c r="E113" s="65">
        <v>2085.9899999999998</v>
      </c>
      <c r="F113" s="35"/>
    </row>
    <row r="114" spans="2:6" s="36" customFormat="1" x14ac:dyDescent="0.25">
      <c r="B114" s="45" t="s">
        <v>11</v>
      </c>
      <c r="C114" s="75" t="s">
        <v>169</v>
      </c>
      <c r="D114" s="21">
        <v>2015</v>
      </c>
      <c r="E114" s="65">
        <v>2576.9899999999998</v>
      </c>
      <c r="F114" s="35"/>
    </row>
    <row r="115" spans="2:6" s="36" customFormat="1" x14ac:dyDescent="0.25">
      <c r="B115" s="45" t="s">
        <v>12</v>
      </c>
      <c r="C115" s="75" t="s">
        <v>339</v>
      </c>
      <c r="D115" s="21"/>
      <c r="E115" s="65">
        <v>2595</v>
      </c>
      <c r="F115" s="35"/>
    </row>
    <row r="116" spans="2:6" s="36" customFormat="1" x14ac:dyDescent="0.25">
      <c r="B116" s="371" t="s">
        <v>82</v>
      </c>
      <c r="C116" s="372"/>
      <c r="D116" s="373"/>
      <c r="E116" s="374"/>
      <c r="F116" s="37"/>
    </row>
    <row r="117" spans="2:6" s="36" customFormat="1" x14ac:dyDescent="0.25">
      <c r="B117" s="45" t="s">
        <v>1</v>
      </c>
      <c r="C117" s="73" t="s">
        <v>389</v>
      </c>
      <c r="D117" s="46">
        <v>2008</v>
      </c>
      <c r="E117" s="65">
        <v>2199</v>
      </c>
      <c r="F117" s="35"/>
    </row>
    <row r="118" spans="2:6" s="36" customFormat="1" x14ac:dyDescent="0.25">
      <c r="B118" s="45" t="s">
        <v>2</v>
      </c>
      <c r="C118" s="73" t="s">
        <v>388</v>
      </c>
      <c r="D118" s="46">
        <v>2012</v>
      </c>
      <c r="E118" s="65">
        <v>540</v>
      </c>
      <c r="F118" s="35"/>
    </row>
    <row r="119" spans="2:6" s="36" customFormat="1" x14ac:dyDescent="0.25">
      <c r="B119" s="45" t="s">
        <v>3</v>
      </c>
      <c r="C119" s="73" t="s">
        <v>392</v>
      </c>
      <c r="D119" s="46">
        <v>2012</v>
      </c>
      <c r="E119" s="65">
        <v>230</v>
      </c>
      <c r="F119" s="35"/>
    </row>
    <row r="120" spans="2:6" s="36" customFormat="1" x14ac:dyDescent="0.25">
      <c r="B120" s="45" t="s">
        <v>4</v>
      </c>
      <c r="C120" s="73" t="s">
        <v>393</v>
      </c>
      <c r="D120" s="46">
        <v>2012</v>
      </c>
      <c r="E120" s="65">
        <v>230</v>
      </c>
      <c r="F120" s="35"/>
    </row>
    <row r="121" spans="2:6" s="36" customFormat="1" x14ac:dyDescent="0.25">
      <c r="B121" s="45" t="s">
        <v>5</v>
      </c>
      <c r="C121" s="73" t="s">
        <v>391</v>
      </c>
      <c r="D121" s="46">
        <v>2012</v>
      </c>
      <c r="E121" s="65">
        <v>230</v>
      </c>
      <c r="F121" s="35"/>
    </row>
    <row r="122" spans="2:6" s="36" customFormat="1" x14ac:dyDescent="0.25">
      <c r="B122" s="45" t="s">
        <v>6</v>
      </c>
      <c r="C122" s="73" t="s">
        <v>386</v>
      </c>
      <c r="D122" s="46">
        <v>2013</v>
      </c>
      <c r="E122" s="65">
        <v>788</v>
      </c>
      <c r="F122" s="35"/>
    </row>
    <row r="123" spans="2:6" s="36" customFormat="1" x14ac:dyDescent="0.25">
      <c r="B123" s="45" t="s">
        <v>7</v>
      </c>
      <c r="C123" s="73" t="s">
        <v>390</v>
      </c>
      <c r="D123" s="46">
        <v>2013</v>
      </c>
      <c r="E123" s="65">
        <v>335</v>
      </c>
      <c r="F123" s="35"/>
    </row>
    <row r="124" spans="2:6" s="36" customFormat="1" x14ac:dyDescent="0.25">
      <c r="B124" s="45" t="s">
        <v>8</v>
      </c>
      <c r="C124" s="73" t="s">
        <v>390</v>
      </c>
      <c r="D124" s="46">
        <v>2013</v>
      </c>
      <c r="E124" s="65">
        <v>560</v>
      </c>
      <c r="F124" s="35"/>
    </row>
    <row r="125" spans="2:6" s="36" customFormat="1" x14ac:dyDescent="0.25">
      <c r="B125" s="45" t="s">
        <v>9</v>
      </c>
      <c r="C125" s="73" t="s">
        <v>387</v>
      </c>
      <c r="D125" s="46">
        <v>2014</v>
      </c>
      <c r="E125" s="65">
        <v>1310</v>
      </c>
      <c r="F125" s="35"/>
    </row>
    <row r="126" spans="2:6" s="36" customFormat="1" x14ac:dyDescent="0.25">
      <c r="B126" s="45" t="s">
        <v>10</v>
      </c>
      <c r="C126" s="73" t="s">
        <v>387</v>
      </c>
      <c r="D126" s="46">
        <v>2014</v>
      </c>
      <c r="E126" s="65">
        <v>1310</v>
      </c>
      <c r="F126" s="35"/>
    </row>
    <row r="127" spans="2:6" s="36" customFormat="1" x14ac:dyDescent="0.25">
      <c r="B127" s="45" t="s">
        <v>11</v>
      </c>
      <c r="C127" s="73" t="s">
        <v>387</v>
      </c>
      <c r="D127" s="46">
        <v>2014</v>
      </c>
      <c r="E127" s="65">
        <v>1310</v>
      </c>
      <c r="F127" s="35"/>
    </row>
    <row r="128" spans="2:6" s="36" customFormat="1" x14ac:dyDescent="0.25">
      <c r="B128" s="45" t="s">
        <v>12</v>
      </c>
      <c r="C128" s="73" t="s">
        <v>388</v>
      </c>
      <c r="D128" s="46">
        <v>2014</v>
      </c>
      <c r="E128" s="65">
        <v>1050</v>
      </c>
      <c r="F128" s="35"/>
    </row>
    <row r="129" spans="2:6" s="36" customFormat="1" x14ac:dyDescent="0.25">
      <c r="B129" s="45" t="s">
        <v>13</v>
      </c>
      <c r="C129" s="73" t="s">
        <v>395</v>
      </c>
      <c r="D129" s="46">
        <v>2014</v>
      </c>
      <c r="E129" s="65">
        <v>385</v>
      </c>
      <c r="F129" s="35"/>
    </row>
    <row r="130" spans="2:6" s="36" customFormat="1" x14ac:dyDescent="0.25">
      <c r="B130" s="45" t="s">
        <v>28</v>
      </c>
      <c r="C130" s="74" t="s">
        <v>394</v>
      </c>
      <c r="D130" s="47">
        <v>2014</v>
      </c>
      <c r="E130" s="66">
        <v>3109.99</v>
      </c>
      <c r="F130" s="35"/>
    </row>
    <row r="131" spans="2:6" s="36" customFormat="1" x14ac:dyDescent="0.25">
      <c r="B131" s="45" t="s">
        <v>29</v>
      </c>
      <c r="C131" s="73" t="s">
        <v>89</v>
      </c>
      <c r="D131" s="46">
        <v>2015</v>
      </c>
      <c r="E131" s="65">
        <v>613.77</v>
      </c>
      <c r="F131" s="35"/>
    </row>
    <row r="132" spans="2:6" s="36" customFormat="1" x14ac:dyDescent="0.25">
      <c r="B132" s="368" t="s">
        <v>83</v>
      </c>
      <c r="C132" s="369"/>
      <c r="D132" s="369"/>
      <c r="E132" s="370"/>
      <c r="F132" s="37"/>
    </row>
    <row r="133" spans="2:6" s="36" customFormat="1" x14ac:dyDescent="0.25">
      <c r="B133" s="45" t="s">
        <v>1</v>
      </c>
      <c r="C133" s="73" t="s">
        <v>637</v>
      </c>
      <c r="D133" s="46">
        <v>2012</v>
      </c>
      <c r="E133" s="65">
        <v>2999.99</v>
      </c>
      <c r="F133" s="35"/>
    </row>
    <row r="134" spans="2:6" s="36" customFormat="1" x14ac:dyDescent="0.25">
      <c r="B134" s="45" t="s">
        <v>2</v>
      </c>
      <c r="C134" s="73" t="s">
        <v>640</v>
      </c>
      <c r="D134" s="46">
        <v>2012</v>
      </c>
      <c r="E134" s="65">
        <v>390</v>
      </c>
      <c r="F134" s="35"/>
    </row>
    <row r="135" spans="2:6" s="36" customFormat="1" x14ac:dyDescent="0.25">
      <c r="B135" s="45" t="s">
        <v>3</v>
      </c>
      <c r="C135" s="73" t="s">
        <v>1067</v>
      </c>
      <c r="D135" s="46">
        <v>2012</v>
      </c>
      <c r="E135" s="65">
        <v>345</v>
      </c>
      <c r="F135" s="35"/>
    </row>
    <row r="136" spans="2:6" s="36" customFormat="1" x14ac:dyDescent="0.25">
      <c r="B136" s="45" t="s">
        <v>4</v>
      </c>
      <c r="C136" s="73" t="s">
        <v>1067</v>
      </c>
      <c r="D136" s="46">
        <v>2012</v>
      </c>
      <c r="E136" s="65">
        <v>200</v>
      </c>
      <c r="F136" s="35"/>
    </row>
    <row r="137" spans="2:6" s="36" customFormat="1" x14ac:dyDescent="0.25">
      <c r="B137" s="45" t="s">
        <v>5</v>
      </c>
      <c r="C137" s="73" t="s">
        <v>633</v>
      </c>
      <c r="D137" s="46">
        <v>2012</v>
      </c>
      <c r="E137" s="66">
        <v>355</v>
      </c>
      <c r="F137" s="35"/>
    </row>
    <row r="138" spans="2:6" s="36" customFormat="1" ht="25.5" x14ac:dyDescent="0.25">
      <c r="B138" s="45" t="s">
        <v>6</v>
      </c>
      <c r="C138" s="73" t="s">
        <v>627</v>
      </c>
      <c r="D138" s="46">
        <v>2013</v>
      </c>
      <c r="E138" s="65">
        <v>816</v>
      </c>
      <c r="F138" s="35"/>
    </row>
    <row r="139" spans="2:6" s="36" customFormat="1" ht="25.5" x14ac:dyDescent="0.25">
      <c r="B139" s="45" t="s">
        <v>7</v>
      </c>
      <c r="C139" s="73" t="s">
        <v>627</v>
      </c>
      <c r="D139" s="46">
        <v>2013</v>
      </c>
      <c r="E139" s="65">
        <v>816</v>
      </c>
      <c r="F139" s="35"/>
    </row>
    <row r="140" spans="2:6" s="36" customFormat="1" ht="25.5" x14ac:dyDescent="0.25">
      <c r="B140" s="45" t="s">
        <v>8</v>
      </c>
      <c r="C140" s="73" t="s">
        <v>627</v>
      </c>
      <c r="D140" s="46">
        <v>2013</v>
      </c>
      <c r="E140" s="65">
        <v>816</v>
      </c>
      <c r="F140" s="35"/>
    </row>
    <row r="141" spans="2:6" s="36" customFormat="1" ht="25.5" x14ac:dyDescent="0.25">
      <c r="B141" s="45" t="s">
        <v>9</v>
      </c>
      <c r="C141" s="73" t="s">
        <v>627</v>
      </c>
      <c r="D141" s="46">
        <v>2013</v>
      </c>
      <c r="E141" s="65">
        <v>816</v>
      </c>
      <c r="F141" s="35"/>
    </row>
    <row r="142" spans="2:6" s="36" customFormat="1" ht="25.5" x14ac:dyDescent="0.25">
      <c r="B142" s="45" t="s">
        <v>10</v>
      </c>
      <c r="C142" s="73" t="s">
        <v>627</v>
      </c>
      <c r="D142" s="46">
        <v>2013</v>
      </c>
      <c r="E142" s="65">
        <v>816</v>
      </c>
      <c r="F142" s="35"/>
    </row>
    <row r="143" spans="2:6" s="36" customFormat="1" ht="25.5" x14ac:dyDescent="0.25">
      <c r="B143" s="45" t="s">
        <v>11</v>
      </c>
      <c r="C143" s="73" t="s">
        <v>627</v>
      </c>
      <c r="D143" s="129">
        <v>2013</v>
      </c>
      <c r="E143" s="65">
        <v>816</v>
      </c>
      <c r="F143" s="35"/>
    </row>
    <row r="144" spans="2:6" s="36" customFormat="1" x14ac:dyDescent="0.25">
      <c r="B144" s="45" t="s">
        <v>12</v>
      </c>
      <c r="C144" s="73" t="s">
        <v>628</v>
      </c>
      <c r="D144" s="129">
        <v>2013</v>
      </c>
      <c r="E144" s="65">
        <v>3951.5</v>
      </c>
      <c r="F144" s="35"/>
    </row>
    <row r="145" spans="2:6" s="36" customFormat="1" ht="25.5" x14ac:dyDescent="0.25">
      <c r="B145" s="45" t="s">
        <v>13</v>
      </c>
      <c r="C145" s="73" t="s">
        <v>629</v>
      </c>
      <c r="D145" s="129">
        <v>2013</v>
      </c>
      <c r="E145" s="65">
        <v>2016.2</v>
      </c>
      <c r="F145" s="35"/>
    </row>
    <row r="146" spans="2:6" s="36" customFormat="1" x14ac:dyDescent="0.25">
      <c r="B146" s="45" t="s">
        <v>28</v>
      </c>
      <c r="C146" s="73" t="s">
        <v>630</v>
      </c>
      <c r="D146" s="129">
        <v>2013</v>
      </c>
      <c r="E146" s="66">
        <v>309.95999999999998</v>
      </c>
      <c r="F146" s="35"/>
    </row>
    <row r="147" spans="2:6" s="36" customFormat="1" x14ac:dyDescent="0.25">
      <c r="B147" s="45" t="s">
        <v>29</v>
      </c>
      <c r="C147" s="73" t="s">
        <v>631</v>
      </c>
      <c r="D147" s="129">
        <v>2013</v>
      </c>
      <c r="E147" s="66">
        <v>999</v>
      </c>
      <c r="F147" s="35"/>
    </row>
    <row r="148" spans="2:6" s="36" customFormat="1" x14ac:dyDescent="0.25">
      <c r="B148" s="45" t="s">
        <v>33</v>
      </c>
      <c r="C148" s="73" t="s">
        <v>632</v>
      </c>
      <c r="D148" s="129">
        <v>2013</v>
      </c>
      <c r="E148" s="66">
        <v>379</v>
      </c>
      <c r="F148" s="35"/>
    </row>
    <row r="149" spans="2:6" s="36" customFormat="1" x14ac:dyDescent="0.25">
      <c r="B149" s="45" t="s">
        <v>34</v>
      </c>
      <c r="C149" s="73" t="s">
        <v>634</v>
      </c>
      <c r="D149" s="129">
        <v>2013</v>
      </c>
      <c r="E149" s="66">
        <v>258.3</v>
      </c>
      <c r="F149" s="35"/>
    </row>
    <row r="150" spans="2:6" s="36" customFormat="1" x14ac:dyDescent="0.25">
      <c r="B150" s="45" t="s">
        <v>35</v>
      </c>
      <c r="C150" s="73" t="s">
        <v>634</v>
      </c>
      <c r="D150" s="129">
        <v>2013</v>
      </c>
      <c r="E150" s="66">
        <v>258.3</v>
      </c>
      <c r="F150" s="35"/>
    </row>
    <row r="151" spans="2:6" s="36" customFormat="1" x14ac:dyDescent="0.25">
      <c r="B151" s="45" t="s">
        <v>36</v>
      </c>
      <c r="C151" s="73" t="s">
        <v>634</v>
      </c>
      <c r="D151" s="129">
        <v>2013</v>
      </c>
      <c r="E151" s="66">
        <v>258.3</v>
      </c>
      <c r="F151" s="35"/>
    </row>
    <row r="152" spans="2:6" s="36" customFormat="1" x14ac:dyDescent="0.25">
      <c r="B152" s="45" t="s">
        <v>37</v>
      </c>
      <c r="C152" s="73" t="s">
        <v>634</v>
      </c>
      <c r="D152" s="129">
        <v>2013</v>
      </c>
      <c r="E152" s="66">
        <v>258.3</v>
      </c>
      <c r="F152" s="35"/>
    </row>
    <row r="153" spans="2:6" s="36" customFormat="1" x14ac:dyDescent="0.25">
      <c r="B153" s="45" t="s">
        <v>38</v>
      </c>
      <c r="C153" s="73" t="s">
        <v>634</v>
      </c>
      <c r="D153" s="129">
        <v>2013</v>
      </c>
      <c r="E153" s="66">
        <v>258.3</v>
      </c>
      <c r="F153" s="35"/>
    </row>
    <row r="154" spans="2:6" s="36" customFormat="1" x14ac:dyDescent="0.25">
      <c r="B154" s="45" t="s">
        <v>39</v>
      </c>
      <c r="C154" s="73" t="s">
        <v>634</v>
      </c>
      <c r="D154" s="129">
        <v>2013</v>
      </c>
      <c r="E154" s="66">
        <v>258.3</v>
      </c>
      <c r="F154" s="35"/>
    </row>
    <row r="155" spans="2:6" s="36" customFormat="1" x14ac:dyDescent="0.25">
      <c r="B155" s="45" t="s">
        <v>40</v>
      </c>
      <c r="C155" s="73" t="s">
        <v>635</v>
      </c>
      <c r="D155" s="129">
        <v>2013</v>
      </c>
      <c r="E155" s="66">
        <v>2829</v>
      </c>
      <c r="F155" s="35"/>
    </row>
    <row r="156" spans="2:6" s="36" customFormat="1" x14ac:dyDescent="0.25">
      <c r="B156" s="45" t="s">
        <v>41</v>
      </c>
      <c r="C156" s="73" t="s">
        <v>638</v>
      </c>
      <c r="D156" s="129">
        <v>2014</v>
      </c>
      <c r="E156" s="65">
        <v>2700</v>
      </c>
      <c r="F156" s="35"/>
    </row>
    <row r="157" spans="2:6" s="36" customFormat="1" ht="25.5" x14ac:dyDescent="0.25">
      <c r="B157" s="45" t="s">
        <v>42</v>
      </c>
      <c r="C157" s="73" t="s">
        <v>644</v>
      </c>
      <c r="D157" s="129">
        <v>2014</v>
      </c>
      <c r="E157" s="65">
        <v>3920</v>
      </c>
      <c r="F157" s="35"/>
    </row>
    <row r="158" spans="2:6" s="36" customFormat="1" x14ac:dyDescent="0.25">
      <c r="B158" s="45" t="s">
        <v>43</v>
      </c>
      <c r="C158" s="73" t="s">
        <v>639</v>
      </c>
      <c r="D158" s="129">
        <v>2015</v>
      </c>
      <c r="E158" s="65">
        <v>823.56</v>
      </c>
      <c r="F158" s="35"/>
    </row>
    <row r="159" spans="2:6" s="36" customFormat="1" x14ac:dyDescent="0.25">
      <c r="B159" s="45" t="s">
        <v>44</v>
      </c>
      <c r="C159" s="73" t="s">
        <v>641</v>
      </c>
      <c r="D159" s="129">
        <v>2015</v>
      </c>
      <c r="E159" s="65">
        <v>848.43</v>
      </c>
      <c r="F159" s="35"/>
    </row>
    <row r="160" spans="2:6" s="36" customFormat="1" x14ac:dyDescent="0.25">
      <c r="B160" s="45" t="s">
        <v>45</v>
      </c>
      <c r="C160" s="73" t="s">
        <v>645</v>
      </c>
      <c r="D160" s="129">
        <v>2015</v>
      </c>
      <c r="E160" s="65">
        <v>298</v>
      </c>
      <c r="F160" s="35"/>
    </row>
    <row r="161" spans="2:6" s="36" customFormat="1" ht="25.5" x14ac:dyDescent="0.25">
      <c r="B161" s="45" t="s">
        <v>46</v>
      </c>
      <c r="C161" s="73" t="s">
        <v>646</v>
      </c>
      <c r="D161" s="129">
        <v>2015</v>
      </c>
      <c r="E161" s="65">
        <v>179</v>
      </c>
      <c r="F161" s="35"/>
    </row>
    <row r="162" spans="2:6" s="36" customFormat="1" ht="25.5" x14ac:dyDescent="0.25">
      <c r="B162" s="45" t="s">
        <v>47</v>
      </c>
      <c r="C162" s="73" t="s">
        <v>636</v>
      </c>
      <c r="D162" s="129">
        <v>2015</v>
      </c>
      <c r="E162" s="66">
        <v>12461.67</v>
      </c>
      <c r="F162" s="35"/>
    </row>
    <row r="163" spans="2:6" s="36" customFormat="1" ht="25.5" x14ac:dyDescent="0.25">
      <c r="B163" s="45" t="s">
        <v>48</v>
      </c>
      <c r="C163" s="73" t="s">
        <v>636</v>
      </c>
      <c r="D163" s="129">
        <v>2015</v>
      </c>
      <c r="E163" s="66">
        <v>12461.67</v>
      </c>
      <c r="F163" s="35"/>
    </row>
    <row r="164" spans="2:6" s="36" customFormat="1" x14ac:dyDescent="0.25">
      <c r="B164" s="45" t="s">
        <v>49</v>
      </c>
      <c r="C164" s="73" t="s">
        <v>159</v>
      </c>
      <c r="D164" s="129">
        <v>2015</v>
      </c>
      <c r="E164" s="66">
        <v>1824</v>
      </c>
      <c r="F164" s="35"/>
    </row>
    <row r="165" spans="2:6" s="36" customFormat="1" x14ac:dyDescent="0.25">
      <c r="B165" s="45" t="s">
        <v>50</v>
      </c>
      <c r="C165" s="73" t="s">
        <v>642</v>
      </c>
      <c r="D165" s="129">
        <v>2015</v>
      </c>
      <c r="E165" s="66">
        <v>3745</v>
      </c>
      <c r="F165" s="35"/>
    </row>
    <row r="166" spans="2:6" s="36" customFormat="1" x14ac:dyDescent="0.25">
      <c r="B166" s="45" t="s">
        <v>51</v>
      </c>
      <c r="C166" s="73" t="s">
        <v>643</v>
      </c>
      <c r="D166" s="129">
        <v>2015</v>
      </c>
      <c r="E166" s="66">
        <v>4980</v>
      </c>
      <c r="F166" s="35"/>
    </row>
    <row r="167" spans="2:6" s="36" customFormat="1" x14ac:dyDescent="0.25">
      <c r="B167" s="371" t="s">
        <v>346</v>
      </c>
      <c r="C167" s="372"/>
      <c r="D167" s="373"/>
      <c r="E167" s="374"/>
      <c r="F167" s="37"/>
    </row>
    <row r="168" spans="2:6" s="36" customFormat="1" x14ac:dyDescent="0.25">
      <c r="B168" s="45" t="s">
        <v>1</v>
      </c>
      <c r="C168" s="155" t="s">
        <v>315</v>
      </c>
      <c r="D168" s="46">
        <v>2012</v>
      </c>
      <c r="E168" s="65">
        <v>500</v>
      </c>
      <c r="F168" s="35"/>
    </row>
    <row r="169" spans="2:6" s="36" customFormat="1" x14ac:dyDescent="0.25">
      <c r="B169" s="45" t="s">
        <v>2</v>
      </c>
      <c r="C169" s="155" t="s">
        <v>354</v>
      </c>
      <c r="D169" s="46">
        <v>2012</v>
      </c>
      <c r="E169" s="65">
        <v>45.01</v>
      </c>
      <c r="F169" s="35"/>
    </row>
    <row r="170" spans="2:6" s="36" customFormat="1" x14ac:dyDescent="0.25">
      <c r="B170" s="45" t="s">
        <v>3</v>
      </c>
      <c r="C170" s="155" t="s">
        <v>355</v>
      </c>
      <c r="D170" s="46">
        <v>2012</v>
      </c>
      <c r="E170" s="65">
        <v>2484</v>
      </c>
      <c r="F170" s="35"/>
    </row>
    <row r="171" spans="2:6" s="36" customFormat="1" x14ac:dyDescent="0.25">
      <c r="B171" s="45" t="s">
        <v>4</v>
      </c>
      <c r="C171" s="155" t="s">
        <v>356</v>
      </c>
      <c r="D171" s="46">
        <v>2012</v>
      </c>
      <c r="E171" s="65">
        <v>5052</v>
      </c>
      <c r="F171" s="35"/>
    </row>
    <row r="172" spans="2:6" s="36" customFormat="1" x14ac:dyDescent="0.25">
      <c r="B172" s="45" t="s">
        <v>5</v>
      </c>
      <c r="C172" s="155" t="s">
        <v>367</v>
      </c>
      <c r="D172" s="46">
        <v>2012</v>
      </c>
      <c r="E172" s="65">
        <v>341.94</v>
      </c>
      <c r="F172" s="35"/>
    </row>
    <row r="173" spans="2:6" s="36" customFormat="1" x14ac:dyDescent="0.25">
      <c r="B173" s="45" t="s">
        <v>6</v>
      </c>
      <c r="C173" s="155" t="s">
        <v>380</v>
      </c>
      <c r="D173" s="46">
        <v>2012</v>
      </c>
      <c r="E173" s="65">
        <v>1060.02</v>
      </c>
      <c r="F173" s="35"/>
    </row>
    <row r="174" spans="2:6" s="36" customFormat="1" x14ac:dyDescent="0.25">
      <c r="B174" s="45" t="s">
        <v>7</v>
      </c>
      <c r="C174" s="156" t="s">
        <v>362</v>
      </c>
      <c r="D174" s="47">
        <v>2012</v>
      </c>
      <c r="E174" s="66">
        <v>3099.6</v>
      </c>
      <c r="F174" s="35"/>
    </row>
    <row r="175" spans="2:6" s="36" customFormat="1" x14ac:dyDescent="0.25">
      <c r="B175" s="45" t="s">
        <v>8</v>
      </c>
      <c r="C175" s="156" t="s">
        <v>363</v>
      </c>
      <c r="D175" s="47">
        <v>2012</v>
      </c>
      <c r="E175" s="66">
        <v>746.62</v>
      </c>
      <c r="F175" s="35"/>
    </row>
    <row r="176" spans="2:6" s="36" customFormat="1" x14ac:dyDescent="0.25">
      <c r="B176" s="45" t="s">
        <v>9</v>
      </c>
      <c r="C176" s="156" t="s">
        <v>375</v>
      </c>
      <c r="D176" s="47">
        <v>2012</v>
      </c>
      <c r="E176" s="66">
        <v>779.82</v>
      </c>
      <c r="F176" s="35"/>
    </row>
    <row r="177" spans="2:6" s="36" customFormat="1" x14ac:dyDescent="0.25">
      <c r="B177" s="45" t="s">
        <v>10</v>
      </c>
      <c r="C177" s="156" t="s">
        <v>376</v>
      </c>
      <c r="D177" s="47">
        <v>2012</v>
      </c>
      <c r="E177" s="66">
        <v>11231.95</v>
      </c>
      <c r="F177" s="35"/>
    </row>
    <row r="178" spans="2:6" s="36" customFormat="1" x14ac:dyDescent="0.25">
      <c r="B178" s="45" t="s">
        <v>11</v>
      </c>
      <c r="C178" s="155" t="s">
        <v>368</v>
      </c>
      <c r="D178" s="46">
        <v>2013</v>
      </c>
      <c r="E178" s="65">
        <v>770</v>
      </c>
      <c r="F178" s="35"/>
    </row>
    <row r="179" spans="2:6" s="36" customFormat="1" x14ac:dyDescent="0.25">
      <c r="B179" s="45" t="s">
        <v>12</v>
      </c>
      <c r="C179" s="155" t="s">
        <v>369</v>
      </c>
      <c r="D179" s="46">
        <v>2013</v>
      </c>
      <c r="E179" s="65">
        <v>730.01</v>
      </c>
      <c r="F179" s="35"/>
    </row>
    <row r="180" spans="2:6" s="36" customFormat="1" x14ac:dyDescent="0.25">
      <c r="B180" s="45" t="s">
        <v>13</v>
      </c>
      <c r="C180" s="155" t="s">
        <v>60</v>
      </c>
      <c r="D180" s="46">
        <v>2013</v>
      </c>
      <c r="E180" s="65">
        <v>2300</v>
      </c>
      <c r="F180" s="35"/>
    </row>
    <row r="181" spans="2:6" s="36" customFormat="1" x14ac:dyDescent="0.25">
      <c r="B181" s="45" t="s">
        <v>28</v>
      </c>
      <c r="C181" s="155" t="s">
        <v>373</v>
      </c>
      <c r="D181" s="46">
        <v>2013</v>
      </c>
      <c r="E181" s="65">
        <v>184.5</v>
      </c>
      <c r="F181" s="35"/>
    </row>
    <row r="182" spans="2:6" s="36" customFormat="1" x14ac:dyDescent="0.25">
      <c r="B182" s="45" t="s">
        <v>29</v>
      </c>
      <c r="C182" s="155" t="s">
        <v>374</v>
      </c>
      <c r="D182" s="46">
        <v>2013</v>
      </c>
      <c r="E182" s="65">
        <v>112793.8</v>
      </c>
      <c r="F182" s="35"/>
    </row>
    <row r="183" spans="2:6" s="36" customFormat="1" x14ac:dyDescent="0.25">
      <c r="B183" s="45" t="s">
        <v>33</v>
      </c>
      <c r="C183" s="156" t="s">
        <v>382</v>
      </c>
      <c r="D183" s="47">
        <v>2013</v>
      </c>
      <c r="E183" s="66">
        <v>310</v>
      </c>
      <c r="F183" s="35"/>
    </row>
    <row r="184" spans="2:6" s="36" customFormat="1" x14ac:dyDescent="0.25">
      <c r="B184" s="45" t="s">
        <v>34</v>
      </c>
      <c r="C184" s="155" t="s">
        <v>357</v>
      </c>
      <c r="D184" s="46">
        <v>2014</v>
      </c>
      <c r="E184" s="65">
        <v>24522.06</v>
      </c>
      <c r="F184" s="35"/>
    </row>
    <row r="185" spans="2:6" s="36" customFormat="1" x14ac:dyDescent="0.25">
      <c r="B185" s="45" t="s">
        <v>35</v>
      </c>
      <c r="C185" s="155" t="s">
        <v>358</v>
      </c>
      <c r="D185" s="46">
        <v>2014</v>
      </c>
      <c r="E185" s="65">
        <v>310</v>
      </c>
      <c r="F185" s="35"/>
    </row>
    <row r="186" spans="2:6" s="36" customFormat="1" x14ac:dyDescent="0.25">
      <c r="B186" s="45" t="s">
        <v>36</v>
      </c>
      <c r="C186" s="155" t="s">
        <v>359</v>
      </c>
      <c r="D186" s="46">
        <v>2014</v>
      </c>
      <c r="E186" s="65">
        <v>12386.1</v>
      </c>
      <c r="F186" s="35"/>
    </row>
    <row r="187" spans="2:6" s="36" customFormat="1" x14ac:dyDescent="0.25">
      <c r="B187" s="45" t="s">
        <v>37</v>
      </c>
      <c r="C187" s="155" t="s">
        <v>110</v>
      </c>
      <c r="D187" s="46">
        <v>2014</v>
      </c>
      <c r="E187" s="65">
        <v>1838.85</v>
      </c>
      <c r="F187" s="35"/>
    </row>
    <row r="188" spans="2:6" s="36" customFormat="1" x14ac:dyDescent="0.25">
      <c r="B188" s="45" t="s">
        <v>38</v>
      </c>
      <c r="C188" s="155" t="s">
        <v>370</v>
      </c>
      <c r="D188" s="46">
        <v>2014</v>
      </c>
      <c r="E188" s="65">
        <v>1070</v>
      </c>
      <c r="F188" s="35"/>
    </row>
    <row r="189" spans="2:6" s="36" customFormat="1" x14ac:dyDescent="0.25">
      <c r="B189" s="45" t="s">
        <v>39</v>
      </c>
      <c r="C189" s="155" t="s">
        <v>111</v>
      </c>
      <c r="D189" s="46">
        <v>2014</v>
      </c>
      <c r="E189" s="65">
        <v>9521.66</v>
      </c>
      <c r="F189" s="35"/>
    </row>
    <row r="190" spans="2:6" s="36" customFormat="1" x14ac:dyDescent="0.25">
      <c r="B190" s="45" t="s">
        <v>40</v>
      </c>
      <c r="C190" s="156" t="s">
        <v>364</v>
      </c>
      <c r="D190" s="47">
        <v>2014</v>
      </c>
      <c r="E190" s="66">
        <v>2050</v>
      </c>
      <c r="F190" s="35"/>
    </row>
    <row r="191" spans="2:6" s="36" customFormat="1" x14ac:dyDescent="0.25">
      <c r="B191" s="45" t="s">
        <v>41</v>
      </c>
      <c r="C191" s="156" t="s">
        <v>365</v>
      </c>
      <c r="D191" s="47">
        <v>2014</v>
      </c>
      <c r="E191" s="66">
        <v>465</v>
      </c>
      <c r="F191" s="35"/>
    </row>
    <row r="192" spans="2:6" s="36" customFormat="1" x14ac:dyDescent="0.25">
      <c r="B192" s="45" t="s">
        <v>42</v>
      </c>
      <c r="C192" s="156" t="s">
        <v>377</v>
      </c>
      <c r="D192" s="47">
        <v>2014</v>
      </c>
      <c r="E192" s="66">
        <v>1799</v>
      </c>
      <c r="F192" s="35"/>
    </row>
    <row r="193" spans="1:6" s="36" customFormat="1" x14ac:dyDescent="0.25">
      <c r="B193" s="45" t="s">
        <v>43</v>
      </c>
      <c r="C193" s="156" t="s">
        <v>378</v>
      </c>
      <c r="D193" s="47">
        <v>2014</v>
      </c>
      <c r="E193" s="66">
        <v>300</v>
      </c>
      <c r="F193" s="35"/>
    </row>
    <row r="194" spans="1:6" s="36" customFormat="1" x14ac:dyDescent="0.25">
      <c r="B194" s="45" t="s">
        <v>44</v>
      </c>
      <c r="C194" s="156" t="s">
        <v>383</v>
      </c>
      <c r="D194" s="47">
        <v>2014</v>
      </c>
      <c r="E194" s="66">
        <v>660</v>
      </c>
      <c r="F194" s="35"/>
    </row>
    <row r="195" spans="1:6" s="36" customFormat="1" x14ac:dyDescent="0.25">
      <c r="B195" s="45" t="s">
        <v>45</v>
      </c>
      <c r="C195" s="155" t="s">
        <v>360</v>
      </c>
      <c r="D195" s="46">
        <v>2015</v>
      </c>
      <c r="E195" s="65">
        <v>469</v>
      </c>
      <c r="F195" s="35"/>
    </row>
    <row r="196" spans="1:6" s="36" customFormat="1" x14ac:dyDescent="0.25">
      <c r="B196" s="45" t="s">
        <v>46</v>
      </c>
      <c r="C196" s="155" t="s">
        <v>371</v>
      </c>
      <c r="D196" s="46">
        <v>2015</v>
      </c>
      <c r="E196" s="65">
        <v>1170</v>
      </c>
      <c r="F196" s="35"/>
    </row>
    <row r="197" spans="1:6" s="36" customFormat="1" x14ac:dyDescent="0.25">
      <c r="B197" s="45" t="s">
        <v>47</v>
      </c>
      <c r="C197" s="155" t="s">
        <v>372</v>
      </c>
      <c r="D197" s="46">
        <v>2015</v>
      </c>
      <c r="E197" s="65">
        <v>1086</v>
      </c>
      <c r="F197" s="35"/>
    </row>
    <row r="198" spans="1:6" s="36" customFormat="1" x14ac:dyDescent="0.25">
      <c r="B198" s="45" t="s">
        <v>48</v>
      </c>
      <c r="C198" s="155" t="s">
        <v>379</v>
      </c>
      <c r="D198" s="46">
        <v>2015</v>
      </c>
      <c r="E198" s="66">
        <v>520</v>
      </c>
      <c r="F198" s="35"/>
    </row>
    <row r="199" spans="1:6" s="36" customFormat="1" x14ac:dyDescent="0.25">
      <c r="B199" s="45" t="s">
        <v>49</v>
      </c>
      <c r="C199" s="155" t="s">
        <v>361</v>
      </c>
      <c r="D199" s="46">
        <v>2016</v>
      </c>
      <c r="E199" s="65">
        <v>127</v>
      </c>
      <c r="F199" s="35"/>
    </row>
    <row r="200" spans="1:6" s="36" customFormat="1" x14ac:dyDescent="0.25">
      <c r="B200" s="45" t="s">
        <v>50</v>
      </c>
      <c r="C200" s="155" t="s">
        <v>381</v>
      </c>
      <c r="D200" s="46">
        <v>2016</v>
      </c>
      <c r="E200" s="65">
        <v>149</v>
      </c>
      <c r="F200" s="35"/>
    </row>
    <row r="201" spans="1:6" s="36" customFormat="1" x14ac:dyDescent="0.25">
      <c r="B201" s="45" t="s">
        <v>51</v>
      </c>
      <c r="C201" s="156" t="s">
        <v>366</v>
      </c>
      <c r="D201" s="47">
        <v>2016</v>
      </c>
      <c r="E201" s="66">
        <v>2310</v>
      </c>
      <c r="F201" s="35"/>
    </row>
    <row r="202" spans="1:6" s="36" customFormat="1" x14ac:dyDescent="0.25">
      <c r="A202" s="35"/>
      <c r="B202" s="371" t="s">
        <v>347</v>
      </c>
      <c r="C202" s="372"/>
      <c r="D202" s="373"/>
      <c r="E202" s="374"/>
      <c r="F202" s="37"/>
    </row>
    <row r="203" spans="1:6" s="36" customFormat="1" x14ac:dyDescent="0.25">
      <c r="B203" s="45" t="s">
        <v>1</v>
      </c>
      <c r="C203" s="156" t="s">
        <v>130</v>
      </c>
      <c r="D203" s="47">
        <v>2012</v>
      </c>
      <c r="E203" s="65">
        <v>3300</v>
      </c>
      <c r="F203" s="35"/>
    </row>
    <row r="204" spans="1:6" s="36" customFormat="1" x14ac:dyDescent="0.25">
      <c r="B204" s="45" t="s">
        <v>2</v>
      </c>
      <c r="C204" s="155" t="s">
        <v>127</v>
      </c>
      <c r="D204" s="46">
        <v>2012</v>
      </c>
      <c r="E204" s="66">
        <v>309.95999999999998</v>
      </c>
      <c r="F204" s="35"/>
    </row>
    <row r="205" spans="1:6" s="36" customFormat="1" x14ac:dyDescent="0.25">
      <c r="B205" s="45" t="s">
        <v>3</v>
      </c>
      <c r="C205" s="155" t="s">
        <v>138</v>
      </c>
      <c r="D205" s="46">
        <v>2012</v>
      </c>
      <c r="E205" s="66">
        <v>1189</v>
      </c>
      <c r="F205" s="35"/>
    </row>
    <row r="206" spans="1:6" s="36" customFormat="1" x14ac:dyDescent="0.25">
      <c r="B206" s="45" t="s">
        <v>4</v>
      </c>
      <c r="C206" s="156" t="s">
        <v>132</v>
      </c>
      <c r="D206" s="47">
        <v>2013</v>
      </c>
      <c r="E206" s="65">
        <v>437.27</v>
      </c>
      <c r="F206" s="35"/>
    </row>
    <row r="207" spans="1:6" s="36" customFormat="1" x14ac:dyDescent="0.25">
      <c r="B207" s="45" t="s">
        <v>5</v>
      </c>
      <c r="C207" s="155" t="s">
        <v>137</v>
      </c>
      <c r="D207" s="46">
        <v>2013</v>
      </c>
      <c r="E207" s="66">
        <v>2692</v>
      </c>
      <c r="F207" s="35"/>
    </row>
    <row r="208" spans="1:6" s="36" customFormat="1" x14ac:dyDescent="0.25">
      <c r="B208" s="45" t="s">
        <v>6</v>
      </c>
      <c r="C208" s="155" t="s">
        <v>124</v>
      </c>
      <c r="D208" s="46">
        <v>2014</v>
      </c>
      <c r="E208" s="65">
        <v>1080</v>
      </c>
      <c r="F208" s="35"/>
    </row>
    <row r="209" spans="1:7" s="36" customFormat="1" x14ac:dyDescent="0.25">
      <c r="B209" s="45" t="s">
        <v>7</v>
      </c>
      <c r="C209" s="156" t="s">
        <v>133</v>
      </c>
      <c r="D209" s="47">
        <v>2014</v>
      </c>
      <c r="E209" s="65">
        <v>459</v>
      </c>
      <c r="F209" s="35"/>
    </row>
    <row r="210" spans="1:7" s="36" customFormat="1" x14ac:dyDescent="0.25">
      <c r="B210" s="45" t="s">
        <v>8</v>
      </c>
      <c r="C210" s="155" t="s">
        <v>129</v>
      </c>
      <c r="D210" s="46">
        <v>2014</v>
      </c>
      <c r="E210" s="66">
        <v>2829</v>
      </c>
      <c r="F210" s="35"/>
    </row>
    <row r="211" spans="1:7" s="36" customFormat="1" x14ac:dyDescent="0.25">
      <c r="B211" s="45" t="s">
        <v>9</v>
      </c>
      <c r="C211" s="155" t="s">
        <v>135</v>
      </c>
      <c r="D211" s="46">
        <v>2014</v>
      </c>
      <c r="E211" s="66">
        <v>3745</v>
      </c>
      <c r="F211" s="35"/>
    </row>
    <row r="212" spans="1:7" s="36" customFormat="1" x14ac:dyDescent="0.25">
      <c r="B212" s="45" t="s">
        <v>10</v>
      </c>
      <c r="C212" s="155" t="s">
        <v>136</v>
      </c>
      <c r="D212" s="46">
        <v>2014</v>
      </c>
      <c r="E212" s="66">
        <v>4980</v>
      </c>
      <c r="F212" s="35"/>
    </row>
    <row r="213" spans="1:7" s="36" customFormat="1" x14ac:dyDescent="0.25">
      <c r="B213" s="45" t="s">
        <v>11</v>
      </c>
      <c r="C213" s="155" t="s">
        <v>135</v>
      </c>
      <c r="D213" s="46">
        <v>2014</v>
      </c>
      <c r="E213" s="66">
        <v>1239</v>
      </c>
      <c r="F213" s="35"/>
      <c r="G213" s="353"/>
    </row>
    <row r="214" spans="1:7" s="36" customFormat="1" x14ac:dyDescent="0.25">
      <c r="B214" s="45" t="s">
        <v>12</v>
      </c>
      <c r="C214" s="155" t="s">
        <v>135</v>
      </c>
      <c r="D214" s="46">
        <v>2014</v>
      </c>
      <c r="E214" s="66">
        <v>1239</v>
      </c>
      <c r="F214" s="35"/>
    </row>
    <row r="215" spans="1:7" s="36" customFormat="1" x14ac:dyDescent="0.25">
      <c r="B215" s="45" t="s">
        <v>13</v>
      </c>
      <c r="C215" s="156" t="s">
        <v>125</v>
      </c>
      <c r="D215" s="47">
        <v>2015</v>
      </c>
      <c r="E215" s="65">
        <v>139.03</v>
      </c>
      <c r="F215" s="35"/>
    </row>
    <row r="216" spans="1:7" s="36" customFormat="1" x14ac:dyDescent="0.25">
      <c r="B216" s="45" t="s">
        <v>28</v>
      </c>
      <c r="C216" s="156" t="s">
        <v>126</v>
      </c>
      <c r="D216" s="47">
        <v>2015</v>
      </c>
      <c r="E216" s="65">
        <v>1807</v>
      </c>
      <c r="F216" s="35"/>
    </row>
    <row r="217" spans="1:7" s="36" customFormat="1" x14ac:dyDescent="0.25">
      <c r="B217" s="45" t="s">
        <v>29</v>
      </c>
      <c r="C217" s="156" t="s">
        <v>131</v>
      </c>
      <c r="D217" s="47">
        <v>2015</v>
      </c>
      <c r="E217" s="65">
        <v>2000</v>
      </c>
      <c r="F217" s="35"/>
    </row>
    <row r="218" spans="1:7" s="36" customFormat="1" x14ac:dyDescent="0.25">
      <c r="B218" s="45" t="s">
        <v>33</v>
      </c>
      <c r="C218" s="156" t="s">
        <v>139</v>
      </c>
      <c r="D218" s="47">
        <v>2015</v>
      </c>
      <c r="E218" s="65">
        <v>1500</v>
      </c>
      <c r="F218" s="35"/>
    </row>
    <row r="219" spans="1:7" s="36" customFormat="1" x14ac:dyDescent="0.25">
      <c r="B219" s="45" t="s">
        <v>34</v>
      </c>
      <c r="C219" s="155" t="s">
        <v>128</v>
      </c>
      <c r="D219" s="46">
        <v>2016</v>
      </c>
      <c r="E219" s="66">
        <v>1592.31</v>
      </c>
      <c r="F219" s="35"/>
    </row>
    <row r="220" spans="1:7" s="36" customFormat="1" x14ac:dyDescent="0.25">
      <c r="B220" s="45" t="s">
        <v>35</v>
      </c>
      <c r="C220" s="155" t="s">
        <v>134</v>
      </c>
      <c r="D220" s="46">
        <v>2016</v>
      </c>
      <c r="E220" s="66">
        <v>199</v>
      </c>
      <c r="F220" s="35"/>
    </row>
    <row r="221" spans="1:7" s="36" customFormat="1" x14ac:dyDescent="0.25">
      <c r="A221" s="38"/>
      <c r="B221" s="371" t="s">
        <v>539</v>
      </c>
      <c r="C221" s="372"/>
      <c r="D221" s="373"/>
      <c r="E221" s="374"/>
      <c r="F221" s="35"/>
    </row>
    <row r="222" spans="1:7" s="36" customFormat="1" x14ac:dyDescent="0.25">
      <c r="B222" s="45" t="s">
        <v>1</v>
      </c>
      <c r="C222" s="155" t="s">
        <v>543</v>
      </c>
      <c r="D222" s="46">
        <v>2006</v>
      </c>
      <c r="E222" s="65">
        <v>7029.57</v>
      </c>
      <c r="F222" s="35"/>
    </row>
    <row r="223" spans="1:7" s="36" customFormat="1" x14ac:dyDescent="0.25">
      <c r="B223" s="45" t="s">
        <v>2</v>
      </c>
      <c r="C223" s="155" t="s">
        <v>544</v>
      </c>
      <c r="D223" s="46">
        <v>2008</v>
      </c>
      <c r="E223" s="65">
        <v>3455</v>
      </c>
      <c r="F223" s="35"/>
    </row>
    <row r="224" spans="1:7" s="36" customFormat="1" x14ac:dyDescent="0.25">
      <c r="B224" s="45" t="s">
        <v>3</v>
      </c>
      <c r="C224" s="158" t="s">
        <v>545</v>
      </c>
      <c r="D224" s="119">
        <v>2012</v>
      </c>
      <c r="E224" s="116">
        <v>350</v>
      </c>
      <c r="F224" s="35"/>
    </row>
    <row r="225" spans="2:7" s="36" customFormat="1" x14ac:dyDescent="0.25">
      <c r="B225" s="45" t="s">
        <v>4</v>
      </c>
      <c r="C225" s="157" t="s">
        <v>549</v>
      </c>
      <c r="D225" s="21">
        <v>2012</v>
      </c>
      <c r="E225" s="115">
        <v>264.98</v>
      </c>
      <c r="F225" s="35"/>
    </row>
    <row r="226" spans="2:7" s="36" customFormat="1" x14ac:dyDescent="0.25">
      <c r="B226" s="45" t="s">
        <v>5</v>
      </c>
      <c r="C226" s="157" t="s">
        <v>550</v>
      </c>
      <c r="D226" s="21">
        <v>2012</v>
      </c>
      <c r="E226" s="115">
        <v>311.99</v>
      </c>
      <c r="F226" s="35"/>
    </row>
    <row r="227" spans="2:7" s="36" customFormat="1" x14ac:dyDescent="0.25">
      <c r="B227" s="45" t="s">
        <v>6</v>
      </c>
      <c r="C227" s="157" t="s">
        <v>551</v>
      </c>
      <c r="D227" s="21">
        <v>2012</v>
      </c>
      <c r="E227" s="115">
        <v>2102</v>
      </c>
      <c r="F227" s="35"/>
    </row>
    <row r="228" spans="2:7" s="36" customFormat="1" x14ac:dyDescent="0.25">
      <c r="B228" s="45" t="s">
        <v>7</v>
      </c>
      <c r="C228" s="157" t="s">
        <v>552</v>
      </c>
      <c r="D228" s="21">
        <v>2012</v>
      </c>
      <c r="E228" s="115">
        <v>2100</v>
      </c>
      <c r="F228" s="35"/>
    </row>
    <row r="229" spans="2:7" s="36" customFormat="1" x14ac:dyDescent="0.25">
      <c r="B229" s="45" t="s">
        <v>8</v>
      </c>
      <c r="C229" s="157" t="s">
        <v>553</v>
      </c>
      <c r="D229" s="21">
        <v>2012</v>
      </c>
      <c r="E229" s="115">
        <v>1100</v>
      </c>
      <c r="F229" s="35"/>
    </row>
    <row r="230" spans="2:7" s="36" customFormat="1" x14ac:dyDescent="0.25">
      <c r="B230" s="45" t="s">
        <v>9</v>
      </c>
      <c r="C230" s="157" t="s">
        <v>553</v>
      </c>
      <c r="D230" s="21">
        <v>2012</v>
      </c>
      <c r="E230" s="115">
        <v>1100</v>
      </c>
      <c r="F230" s="35"/>
    </row>
    <row r="231" spans="2:7" s="36" customFormat="1" x14ac:dyDescent="0.25">
      <c r="B231" s="45" t="s">
        <v>10</v>
      </c>
      <c r="C231" s="157" t="s">
        <v>553</v>
      </c>
      <c r="D231" s="21">
        <v>2012</v>
      </c>
      <c r="E231" s="115">
        <v>1100</v>
      </c>
      <c r="F231" s="35"/>
    </row>
    <row r="232" spans="2:7" s="36" customFormat="1" x14ac:dyDescent="0.25">
      <c r="B232" s="45" t="s">
        <v>11</v>
      </c>
      <c r="C232" s="157" t="s">
        <v>553</v>
      </c>
      <c r="D232" s="21">
        <v>2012</v>
      </c>
      <c r="E232" s="115">
        <v>1100</v>
      </c>
      <c r="F232" s="35"/>
    </row>
    <row r="233" spans="2:7" s="36" customFormat="1" x14ac:dyDescent="0.25">
      <c r="B233" s="45" t="s">
        <v>12</v>
      </c>
      <c r="C233" s="157" t="s">
        <v>570</v>
      </c>
      <c r="D233" s="21">
        <v>2012</v>
      </c>
      <c r="E233" s="115">
        <v>1800</v>
      </c>
      <c r="F233" s="35"/>
    </row>
    <row r="234" spans="2:7" s="36" customFormat="1" x14ac:dyDescent="0.25">
      <c r="B234" s="45" t="s">
        <v>13</v>
      </c>
      <c r="C234" s="157" t="s">
        <v>583</v>
      </c>
      <c r="D234" s="21">
        <v>2012</v>
      </c>
      <c r="E234" s="115">
        <v>4196.3100000000004</v>
      </c>
      <c r="F234" s="35"/>
      <c r="G234" s="353"/>
    </row>
    <row r="235" spans="2:7" s="36" customFormat="1" x14ac:dyDescent="0.25">
      <c r="B235" s="45" t="s">
        <v>28</v>
      </c>
      <c r="C235" s="157" t="s">
        <v>584</v>
      </c>
      <c r="D235" s="21">
        <v>2012</v>
      </c>
      <c r="E235" s="115">
        <v>4196.3</v>
      </c>
      <c r="F235" s="35"/>
    </row>
    <row r="236" spans="2:7" s="36" customFormat="1" x14ac:dyDescent="0.25">
      <c r="B236" s="45" t="s">
        <v>29</v>
      </c>
      <c r="C236" s="157" t="s">
        <v>587</v>
      </c>
      <c r="D236" s="21">
        <v>2012</v>
      </c>
      <c r="E236" s="115">
        <v>555.54999999999995</v>
      </c>
      <c r="F236" s="35"/>
    </row>
    <row r="237" spans="2:7" s="36" customFormat="1" x14ac:dyDescent="0.25">
      <c r="B237" s="45" t="s">
        <v>33</v>
      </c>
      <c r="C237" s="158" t="s">
        <v>546</v>
      </c>
      <c r="D237" s="119">
        <v>2013</v>
      </c>
      <c r="E237" s="116">
        <v>360</v>
      </c>
      <c r="F237" s="35"/>
    </row>
    <row r="238" spans="2:7" s="36" customFormat="1" x14ac:dyDescent="0.25">
      <c r="B238" s="45" t="s">
        <v>34</v>
      </c>
      <c r="C238" s="158" t="s">
        <v>546</v>
      </c>
      <c r="D238" s="119">
        <v>2013</v>
      </c>
      <c r="E238" s="116">
        <v>360</v>
      </c>
      <c r="F238" s="35"/>
    </row>
    <row r="239" spans="2:7" s="36" customFormat="1" x14ac:dyDescent="0.25">
      <c r="B239" s="45" t="s">
        <v>35</v>
      </c>
      <c r="C239" s="158" t="s">
        <v>566</v>
      </c>
      <c r="D239" s="119">
        <v>2013</v>
      </c>
      <c r="E239" s="116">
        <v>750</v>
      </c>
      <c r="F239" s="35"/>
    </row>
    <row r="240" spans="2:7" s="36" customFormat="1" x14ac:dyDescent="0.25">
      <c r="B240" s="45" t="s">
        <v>36</v>
      </c>
      <c r="C240" s="158" t="s">
        <v>588</v>
      </c>
      <c r="D240" s="119">
        <v>2013</v>
      </c>
      <c r="E240" s="116">
        <v>265.3</v>
      </c>
      <c r="F240" s="35"/>
    </row>
    <row r="241" spans="2:6" s="36" customFormat="1" x14ac:dyDescent="0.25">
      <c r="B241" s="45" t="s">
        <v>37</v>
      </c>
      <c r="C241" s="157" t="s">
        <v>554</v>
      </c>
      <c r="D241" s="21">
        <v>2013</v>
      </c>
      <c r="E241" s="115">
        <v>330</v>
      </c>
      <c r="F241" s="35"/>
    </row>
    <row r="242" spans="2:6" s="36" customFormat="1" x14ac:dyDescent="0.25">
      <c r="B242" s="45" t="s">
        <v>38</v>
      </c>
      <c r="C242" s="157" t="s">
        <v>555</v>
      </c>
      <c r="D242" s="21">
        <v>2013</v>
      </c>
      <c r="E242" s="115">
        <v>2230</v>
      </c>
      <c r="F242" s="35"/>
    </row>
    <row r="243" spans="2:6" s="36" customFormat="1" x14ac:dyDescent="0.25">
      <c r="B243" s="45" t="s">
        <v>39</v>
      </c>
      <c r="C243" s="157" t="s">
        <v>556</v>
      </c>
      <c r="D243" s="21">
        <v>2013</v>
      </c>
      <c r="E243" s="115">
        <v>1350</v>
      </c>
      <c r="F243" s="35"/>
    </row>
    <row r="244" spans="2:6" s="36" customFormat="1" x14ac:dyDescent="0.25">
      <c r="B244" s="45" t="s">
        <v>40</v>
      </c>
      <c r="C244" s="157" t="s">
        <v>557</v>
      </c>
      <c r="D244" s="21">
        <v>2013</v>
      </c>
      <c r="E244" s="115">
        <v>1905</v>
      </c>
      <c r="F244" s="35"/>
    </row>
    <row r="245" spans="2:6" s="36" customFormat="1" x14ac:dyDescent="0.25">
      <c r="B245" s="45" t="s">
        <v>41</v>
      </c>
      <c r="C245" s="157" t="s">
        <v>557</v>
      </c>
      <c r="D245" s="21">
        <v>2013</v>
      </c>
      <c r="E245" s="115">
        <v>1905</v>
      </c>
      <c r="F245" s="35"/>
    </row>
    <row r="246" spans="2:6" s="36" customFormat="1" x14ac:dyDescent="0.25">
      <c r="B246" s="45" t="s">
        <v>42</v>
      </c>
      <c r="C246" s="157" t="s">
        <v>571</v>
      </c>
      <c r="D246" s="21">
        <v>2013</v>
      </c>
      <c r="E246" s="115">
        <v>1455</v>
      </c>
      <c r="F246" s="35"/>
    </row>
    <row r="247" spans="2:6" s="36" customFormat="1" x14ac:dyDescent="0.25">
      <c r="B247" s="45" t="s">
        <v>43</v>
      </c>
      <c r="C247" s="157" t="s">
        <v>572</v>
      </c>
      <c r="D247" s="21">
        <v>2013</v>
      </c>
      <c r="E247" s="115">
        <v>1805</v>
      </c>
      <c r="F247" s="35"/>
    </row>
    <row r="248" spans="2:6" s="36" customFormat="1" x14ac:dyDescent="0.25">
      <c r="B248" s="45" t="s">
        <v>44</v>
      </c>
      <c r="C248" s="157" t="s">
        <v>573</v>
      </c>
      <c r="D248" s="21">
        <v>2013</v>
      </c>
      <c r="E248" s="115">
        <v>1400</v>
      </c>
      <c r="F248" s="35"/>
    </row>
    <row r="249" spans="2:6" s="36" customFormat="1" x14ac:dyDescent="0.25">
      <c r="B249" s="45" t="s">
        <v>45</v>
      </c>
      <c r="C249" s="157" t="s">
        <v>574</v>
      </c>
      <c r="D249" s="21">
        <v>2013</v>
      </c>
      <c r="E249" s="115">
        <v>1200</v>
      </c>
      <c r="F249" s="35"/>
    </row>
    <row r="250" spans="2:6" s="36" customFormat="1" x14ac:dyDescent="0.25">
      <c r="B250" s="45" t="s">
        <v>46</v>
      </c>
      <c r="C250" s="158" t="s">
        <v>547</v>
      </c>
      <c r="D250" s="119">
        <v>2014</v>
      </c>
      <c r="E250" s="116">
        <v>228.78</v>
      </c>
      <c r="F250" s="35"/>
    </row>
    <row r="251" spans="2:6" s="36" customFormat="1" x14ac:dyDescent="0.25">
      <c r="B251" s="45" t="s">
        <v>47</v>
      </c>
      <c r="C251" s="158" t="s">
        <v>548</v>
      </c>
      <c r="D251" s="119">
        <v>2014</v>
      </c>
      <c r="E251" s="116">
        <v>228.78</v>
      </c>
      <c r="F251" s="35"/>
    </row>
    <row r="252" spans="2:6" s="36" customFormat="1" x14ac:dyDescent="0.25">
      <c r="B252" s="45" t="s">
        <v>48</v>
      </c>
      <c r="C252" s="158" t="s">
        <v>567</v>
      </c>
      <c r="D252" s="119">
        <v>2014</v>
      </c>
      <c r="E252" s="116">
        <v>615</v>
      </c>
      <c r="F252" s="35"/>
    </row>
    <row r="253" spans="2:6" s="36" customFormat="1" x14ac:dyDescent="0.25">
      <c r="B253" s="45" t="s">
        <v>49</v>
      </c>
      <c r="C253" s="158" t="s">
        <v>568</v>
      </c>
      <c r="D253" s="119">
        <v>2014</v>
      </c>
      <c r="E253" s="116">
        <v>415</v>
      </c>
      <c r="F253" s="35"/>
    </row>
    <row r="254" spans="2:6" s="36" customFormat="1" x14ac:dyDescent="0.25">
      <c r="B254" s="45" t="s">
        <v>50</v>
      </c>
      <c r="C254" s="158" t="s">
        <v>590</v>
      </c>
      <c r="D254" s="119">
        <v>2014</v>
      </c>
      <c r="E254" s="116">
        <v>399</v>
      </c>
      <c r="F254" s="35"/>
    </row>
    <row r="255" spans="2:6" s="36" customFormat="1" x14ac:dyDescent="0.25">
      <c r="B255" s="45" t="s">
        <v>51</v>
      </c>
      <c r="C255" s="158" t="s">
        <v>591</v>
      </c>
      <c r="D255" s="119">
        <v>2014</v>
      </c>
      <c r="E255" s="116">
        <v>195</v>
      </c>
      <c r="F255" s="35"/>
    </row>
    <row r="256" spans="2:6" s="36" customFormat="1" x14ac:dyDescent="0.25">
      <c r="B256" s="45" t="s">
        <v>244</v>
      </c>
      <c r="C256" s="157" t="s">
        <v>558</v>
      </c>
      <c r="D256" s="21">
        <v>2014</v>
      </c>
      <c r="E256" s="115">
        <v>319.99</v>
      </c>
      <c r="F256" s="35"/>
    </row>
    <row r="257" spans="2:6" s="36" customFormat="1" x14ac:dyDescent="0.25">
      <c r="B257" s="45" t="s">
        <v>245</v>
      </c>
      <c r="C257" s="157" t="s">
        <v>559</v>
      </c>
      <c r="D257" s="21">
        <v>2014</v>
      </c>
      <c r="E257" s="115">
        <v>2448</v>
      </c>
      <c r="F257" s="35"/>
    </row>
    <row r="258" spans="2:6" s="36" customFormat="1" x14ac:dyDescent="0.25">
      <c r="B258" s="45" t="s">
        <v>246</v>
      </c>
      <c r="C258" s="157" t="s">
        <v>560</v>
      </c>
      <c r="D258" s="21">
        <v>2014</v>
      </c>
      <c r="E258" s="115">
        <v>240</v>
      </c>
      <c r="F258" s="35"/>
    </row>
    <row r="259" spans="2:6" s="36" customFormat="1" x14ac:dyDescent="0.25">
      <c r="B259" s="45" t="s">
        <v>247</v>
      </c>
      <c r="C259" s="157" t="s">
        <v>561</v>
      </c>
      <c r="D259" s="21">
        <v>2014</v>
      </c>
      <c r="E259" s="115">
        <v>1999.99</v>
      </c>
      <c r="F259" s="35"/>
    </row>
    <row r="260" spans="2:6" s="36" customFormat="1" x14ac:dyDescent="0.25">
      <c r="B260" s="45" t="s">
        <v>248</v>
      </c>
      <c r="C260" s="157" t="s">
        <v>575</v>
      </c>
      <c r="D260" s="21">
        <v>2014</v>
      </c>
      <c r="E260" s="115">
        <v>1500</v>
      </c>
      <c r="F260" s="35"/>
    </row>
    <row r="261" spans="2:6" s="36" customFormat="1" x14ac:dyDescent="0.25">
      <c r="B261" s="45" t="s">
        <v>249</v>
      </c>
      <c r="C261" s="157" t="s">
        <v>576</v>
      </c>
      <c r="D261" s="21">
        <v>2014</v>
      </c>
      <c r="E261" s="115">
        <v>1139</v>
      </c>
      <c r="F261" s="35"/>
    </row>
    <row r="262" spans="2:6" s="36" customFormat="1" x14ac:dyDescent="0.25">
      <c r="B262" s="45" t="s">
        <v>250</v>
      </c>
      <c r="C262" s="157" t="s">
        <v>577</v>
      </c>
      <c r="D262" s="21">
        <v>2014</v>
      </c>
      <c r="E262" s="115">
        <v>1159</v>
      </c>
      <c r="F262" s="35"/>
    </row>
    <row r="263" spans="2:6" s="36" customFormat="1" x14ac:dyDescent="0.25">
      <c r="B263" s="45" t="s">
        <v>251</v>
      </c>
      <c r="C263" s="157" t="s">
        <v>578</v>
      </c>
      <c r="D263" s="21">
        <v>2014</v>
      </c>
      <c r="E263" s="115">
        <v>1350</v>
      </c>
      <c r="F263" s="35"/>
    </row>
    <row r="264" spans="2:6" s="36" customFormat="1" x14ac:dyDescent="0.25">
      <c r="B264" s="45" t="s">
        <v>252</v>
      </c>
      <c r="C264" s="157" t="s">
        <v>589</v>
      </c>
      <c r="D264" s="21">
        <v>2014</v>
      </c>
      <c r="E264" s="115">
        <v>755</v>
      </c>
      <c r="F264" s="35"/>
    </row>
    <row r="265" spans="2:6" s="36" customFormat="1" x14ac:dyDescent="0.25">
      <c r="B265" s="45" t="s">
        <v>253</v>
      </c>
      <c r="C265" s="158" t="s">
        <v>593</v>
      </c>
      <c r="D265" s="119">
        <v>2015</v>
      </c>
      <c r="E265" s="116">
        <v>500</v>
      </c>
      <c r="F265" s="35"/>
    </row>
    <row r="266" spans="2:6" s="36" customFormat="1" x14ac:dyDescent="0.25">
      <c r="B266" s="45" t="s">
        <v>254</v>
      </c>
      <c r="C266" s="158" t="s">
        <v>593</v>
      </c>
      <c r="D266" s="119">
        <v>2015</v>
      </c>
      <c r="E266" s="116">
        <v>501</v>
      </c>
      <c r="F266" s="35"/>
    </row>
    <row r="267" spans="2:6" s="36" customFormat="1" x14ac:dyDescent="0.25">
      <c r="B267" s="45" t="s">
        <v>255</v>
      </c>
      <c r="C267" s="157" t="s">
        <v>562</v>
      </c>
      <c r="D267" s="21">
        <v>2015</v>
      </c>
      <c r="E267" s="115">
        <v>590</v>
      </c>
      <c r="F267" s="35"/>
    </row>
    <row r="268" spans="2:6" s="36" customFormat="1" x14ac:dyDescent="0.25">
      <c r="B268" s="45" t="s">
        <v>256</v>
      </c>
      <c r="C268" s="157" t="s">
        <v>562</v>
      </c>
      <c r="D268" s="21">
        <v>2015</v>
      </c>
      <c r="E268" s="115">
        <v>590</v>
      </c>
      <c r="F268" s="35"/>
    </row>
    <row r="269" spans="2:6" s="36" customFormat="1" x14ac:dyDescent="0.25">
      <c r="B269" s="45" t="s">
        <v>257</v>
      </c>
      <c r="C269" s="157" t="s">
        <v>563</v>
      </c>
      <c r="D269" s="21">
        <v>2015</v>
      </c>
      <c r="E269" s="115">
        <v>1499</v>
      </c>
      <c r="F269" s="35"/>
    </row>
    <row r="270" spans="2:6" s="36" customFormat="1" x14ac:dyDescent="0.25">
      <c r="B270" s="45" t="s">
        <v>258</v>
      </c>
      <c r="C270" s="157" t="s">
        <v>579</v>
      </c>
      <c r="D270" s="21">
        <v>2015</v>
      </c>
      <c r="E270" s="115">
        <v>1300</v>
      </c>
      <c r="F270" s="35"/>
    </row>
    <row r="271" spans="2:6" s="36" customFormat="1" x14ac:dyDescent="0.25">
      <c r="B271" s="45" t="s">
        <v>259</v>
      </c>
      <c r="C271" s="157" t="s">
        <v>580</v>
      </c>
      <c r="D271" s="21">
        <v>2015</v>
      </c>
      <c r="E271" s="115">
        <v>1140</v>
      </c>
      <c r="F271" s="35"/>
    </row>
    <row r="272" spans="2:6" s="36" customFormat="1" x14ac:dyDescent="0.25">
      <c r="B272" s="45" t="s">
        <v>260</v>
      </c>
      <c r="C272" s="157" t="s">
        <v>581</v>
      </c>
      <c r="D272" s="21">
        <v>2015</v>
      </c>
      <c r="E272" s="115">
        <v>1194</v>
      </c>
      <c r="F272" s="35"/>
    </row>
    <row r="273" spans="1:6" s="36" customFormat="1" x14ac:dyDescent="0.25">
      <c r="B273" s="45" t="s">
        <v>261</v>
      </c>
      <c r="C273" s="157" t="s">
        <v>582</v>
      </c>
      <c r="D273" s="21">
        <v>2015</v>
      </c>
      <c r="E273" s="115">
        <v>1529.1</v>
      </c>
      <c r="F273" s="35"/>
    </row>
    <row r="274" spans="1:6" s="36" customFormat="1" x14ac:dyDescent="0.25">
      <c r="B274" s="45" t="s">
        <v>262</v>
      </c>
      <c r="C274" s="157" t="s">
        <v>592</v>
      </c>
      <c r="D274" s="21">
        <v>2015</v>
      </c>
      <c r="E274" s="115">
        <v>295</v>
      </c>
      <c r="F274" s="35"/>
    </row>
    <row r="275" spans="1:6" s="36" customFormat="1" x14ac:dyDescent="0.25">
      <c r="B275" s="45" t="s">
        <v>263</v>
      </c>
      <c r="C275" s="158" t="s">
        <v>569</v>
      </c>
      <c r="D275" s="119">
        <v>2016</v>
      </c>
      <c r="E275" s="116">
        <v>620</v>
      </c>
      <c r="F275" s="35"/>
    </row>
    <row r="276" spans="1:6" s="36" customFormat="1" x14ac:dyDescent="0.25">
      <c r="B276" s="45" t="s">
        <v>264</v>
      </c>
      <c r="C276" s="157" t="s">
        <v>564</v>
      </c>
      <c r="D276" s="21">
        <v>2016</v>
      </c>
      <c r="E276" s="115">
        <v>2299</v>
      </c>
      <c r="F276" s="35"/>
    </row>
    <row r="277" spans="1:6" s="36" customFormat="1" x14ac:dyDescent="0.25">
      <c r="B277" s="45" t="s">
        <v>265</v>
      </c>
      <c r="C277" s="157" t="s">
        <v>565</v>
      </c>
      <c r="D277" s="21">
        <v>2016</v>
      </c>
      <c r="E277" s="115">
        <v>2050</v>
      </c>
      <c r="F277" s="35"/>
    </row>
    <row r="278" spans="1:6" s="36" customFormat="1" x14ac:dyDescent="0.25">
      <c r="B278" s="45" t="s">
        <v>917</v>
      </c>
      <c r="C278" s="157" t="s">
        <v>585</v>
      </c>
      <c r="D278" s="21">
        <v>2016</v>
      </c>
      <c r="E278" s="115">
        <v>1322</v>
      </c>
      <c r="F278" s="35"/>
    </row>
    <row r="279" spans="1:6" s="36" customFormat="1" x14ac:dyDescent="0.25">
      <c r="B279" s="45" t="s">
        <v>918</v>
      </c>
      <c r="C279" s="157" t="s">
        <v>585</v>
      </c>
      <c r="D279" s="21">
        <v>2016</v>
      </c>
      <c r="E279" s="115">
        <v>1322</v>
      </c>
      <c r="F279" s="35"/>
    </row>
    <row r="280" spans="1:6" s="36" customFormat="1" x14ac:dyDescent="0.25">
      <c r="B280" s="45" t="s">
        <v>919</v>
      </c>
      <c r="C280" s="157" t="s">
        <v>585</v>
      </c>
      <c r="D280" s="21">
        <v>2016</v>
      </c>
      <c r="E280" s="115">
        <v>1322</v>
      </c>
      <c r="F280" s="35"/>
    </row>
    <row r="281" spans="1:6" s="36" customFormat="1" x14ac:dyDescent="0.25">
      <c r="B281" s="45" t="s">
        <v>920</v>
      </c>
      <c r="C281" s="157" t="s">
        <v>585</v>
      </c>
      <c r="D281" s="21">
        <v>2016</v>
      </c>
      <c r="E281" s="115">
        <v>1322</v>
      </c>
      <c r="F281" s="35"/>
    </row>
    <row r="282" spans="1:6" s="36" customFormat="1" x14ac:dyDescent="0.25">
      <c r="B282" s="45" t="s">
        <v>921</v>
      </c>
      <c r="C282" s="157" t="s">
        <v>585</v>
      </c>
      <c r="D282" s="21">
        <v>2016</v>
      </c>
      <c r="E282" s="115">
        <v>1322</v>
      </c>
      <c r="F282" s="35"/>
    </row>
    <row r="283" spans="1:6" s="36" customFormat="1" x14ac:dyDescent="0.25">
      <c r="B283" s="45" t="s">
        <v>922</v>
      </c>
      <c r="C283" s="157" t="s">
        <v>586</v>
      </c>
      <c r="D283" s="21">
        <v>2016</v>
      </c>
      <c r="E283" s="115">
        <v>1261.5</v>
      </c>
      <c r="F283" s="35"/>
    </row>
    <row r="284" spans="1:6" s="36" customFormat="1" x14ac:dyDescent="0.25">
      <c r="B284" s="45" t="s">
        <v>923</v>
      </c>
      <c r="C284" s="157" t="s">
        <v>586</v>
      </c>
      <c r="D284" s="21">
        <v>2016</v>
      </c>
      <c r="E284" s="115">
        <v>1261.5</v>
      </c>
      <c r="F284" s="35"/>
    </row>
    <row r="285" spans="1:6" s="36" customFormat="1" x14ac:dyDescent="0.25">
      <c r="A285" s="35"/>
      <c r="B285" s="371" t="s">
        <v>1135</v>
      </c>
      <c r="C285" s="372"/>
      <c r="D285" s="373"/>
      <c r="E285" s="374"/>
      <c r="F285" s="37"/>
    </row>
    <row r="286" spans="1:6" s="36" customFormat="1" x14ac:dyDescent="0.25">
      <c r="B286" s="45" t="s">
        <v>1</v>
      </c>
      <c r="C286" s="76" t="s">
        <v>110</v>
      </c>
      <c r="D286" s="46">
        <v>2014</v>
      </c>
      <c r="E286" s="65">
        <v>2000</v>
      </c>
      <c r="F286" s="35"/>
    </row>
    <row r="287" spans="1:6" s="36" customFormat="1" x14ac:dyDescent="0.25">
      <c r="B287" s="45" t="s">
        <v>2</v>
      </c>
      <c r="C287" s="75" t="s">
        <v>107</v>
      </c>
      <c r="D287" s="47">
        <v>2014</v>
      </c>
      <c r="E287" s="66">
        <v>3000</v>
      </c>
      <c r="F287" s="35"/>
    </row>
    <row r="288" spans="1:6" s="36" customFormat="1" x14ac:dyDescent="0.25">
      <c r="B288" s="45" t="s">
        <v>3</v>
      </c>
      <c r="C288" s="75" t="s">
        <v>108</v>
      </c>
      <c r="D288" s="47">
        <v>2014</v>
      </c>
      <c r="E288" s="66">
        <v>3500</v>
      </c>
      <c r="F288" s="35"/>
    </row>
    <row r="289" spans="1:7" s="36" customFormat="1" x14ac:dyDescent="0.25">
      <c r="B289" s="45" t="s">
        <v>4</v>
      </c>
      <c r="C289" s="75" t="s">
        <v>109</v>
      </c>
      <c r="D289" s="47">
        <v>2014</v>
      </c>
      <c r="E289" s="66">
        <v>2500</v>
      </c>
      <c r="F289" s="35"/>
      <c r="G289" s="353"/>
    </row>
    <row r="290" spans="1:7" s="36" customFormat="1" x14ac:dyDescent="0.25">
      <c r="B290" s="45" t="s">
        <v>5</v>
      </c>
      <c r="C290" s="75" t="s">
        <v>113</v>
      </c>
      <c r="D290" s="47">
        <v>2014</v>
      </c>
      <c r="E290" s="66">
        <v>313</v>
      </c>
      <c r="F290" s="35"/>
    </row>
    <row r="291" spans="1:7" s="36" customFormat="1" x14ac:dyDescent="0.25">
      <c r="B291" s="45" t="s">
        <v>6</v>
      </c>
      <c r="C291" s="75" t="s">
        <v>114</v>
      </c>
      <c r="D291" s="47">
        <v>2014</v>
      </c>
      <c r="E291" s="66">
        <v>359</v>
      </c>
      <c r="F291" s="35"/>
    </row>
    <row r="292" spans="1:7" s="36" customFormat="1" x14ac:dyDescent="0.25">
      <c r="B292" s="45" t="s">
        <v>7</v>
      </c>
      <c r="C292" s="75" t="s">
        <v>114</v>
      </c>
      <c r="D292" s="47">
        <v>2014</v>
      </c>
      <c r="E292" s="66">
        <v>359</v>
      </c>
      <c r="F292" s="35"/>
    </row>
    <row r="293" spans="1:7" s="36" customFormat="1" x14ac:dyDescent="0.25">
      <c r="B293" s="45" t="s">
        <v>8</v>
      </c>
      <c r="C293" s="75" t="s">
        <v>113</v>
      </c>
      <c r="D293" s="47">
        <v>2014</v>
      </c>
      <c r="E293" s="66">
        <v>313</v>
      </c>
      <c r="F293" s="35"/>
    </row>
    <row r="294" spans="1:7" s="36" customFormat="1" x14ac:dyDescent="0.25">
      <c r="B294" s="45" t="s">
        <v>9</v>
      </c>
      <c r="C294" s="75" t="s">
        <v>112</v>
      </c>
      <c r="D294" s="47">
        <v>2015</v>
      </c>
      <c r="E294" s="66">
        <v>390</v>
      </c>
      <c r="F294" s="35"/>
    </row>
    <row r="295" spans="1:7" s="36" customFormat="1" x14ac:dyDescent="0.25">
      <c r="B295" s="45" t="s">
        <v>10</v>
      </c>
      <c r="C295" s="76" t="s">
        <v>106</v>
      </c>
      <c r="D295" s="46">
        <v>2016</v>
      </c>
      <c r="E295" s="65">
        <v>8000</v>
      </c>
      <c r="F295" s="35"/>
    </row>
    <row r="296" spans="1:7" s="36" customFormat="1" x14ac:dyDescent="0.25">
      <c r="A296" s="38"/>
      <c r="B296" s="371" t="s">
        <v>609</v>
      </c>
      <c r="C296" s="372"/>
      <c r="D296" s="373"/>
      <c r="E296" s="374"/>
      <c r="F296" s="35"/>
    </row>
    <row r="297" spans="1:7" s="36" customFormat="1" x14ac:dyDescent="0.25">
      <c r="B297" s="45" t="s">
        <v>1</v>
      </c>
      <c r="C297" s="74" t="s">
        <v>613</v>
      </c>
      <c r="D297" s="47">
        <v>2012</v>
      </c>
      <c r="E297" s="65">
        <v>2500</v>
      </c>
      <c r="F297" s="35"/>
    </row>
    <row r="298" spans="1:7" s="36" customFormat="1" x14ac:dyDescent="0.25">
      <c r="B298" s="45" t="s">
        <v>2</v>
      </c>
      <c r="C298" s="74" t="s">
        <v>614</v>
      </c>
      <c r="D298" s="47">
        <v>2012</v>
      </c>
      <c r="E298" s="65">
        <v>976</v>
      </c>
      <c r="F298" s="35"/>
    </row>
    <row r="299" spans="1:7" s="36" customFormat="1" x14ac:dyDescent="0.25">
      <c r="B299" s="45" t="s">
        <v>3</v>
      </c>
      <c r="C299" s="74" t="s">
        <v>614</v>
      </c>
      <c r="D299" s="47">
        <v>2012</v>
      </c>
      <c r="E299" s="65">
        <v>1049.2</v>
      </c>
      <c r="F299" s="35"/>
    </row>
    <row r="300" spans="1:7" s="36" customFormat="1" x14ac:dyDescent="0.25">
      <c r="B300" s="45" t="s">
        <v>4</v>
      </c>
      <c r="C300" s="74" t="s">
        <v>616</v>
      </c>
      <c r="D300" s="47">
        <v>2012</v>
      </c>
      <c r="E300" s="65">
        <v>378</v>
      </c>
      <c r="F300" s="35"/>
    </row>
    <row r="301" spans="1:7" s="36" customFormat="1" x14ac:dyDescent="0.25">
      <c r="B301" s="45" t="s">
        <v>5</v>
      </c>
      <c r="C301" s="74" t="s">
        <v>618</v>
      </c>
      <c r="D301" s="47">
        <v>2012</v>
      </c>
      <c r="E301" s="65">
        <v>530</v>
      </c>
      <c r="F301" s="35"/>
      <c r="G301" s="353"/>
    </row>
    <row r="302" spans="1:7" s="36" customFormat="1" x14ac:dyDescent="0.25">
      <c r="B302" s="45" t="s">
        <v>6</v>
      </c>
      <c r="C302" s="73" t="s">
        <v>334</v>
      </c>
      <c r="D302" s="46">
        <v>2012</v>
      </c>
      <c r="E302" s="66">
        <v>228.78</v>
      </c>
      <c r="F302" s="35"/>
    </row>
    <row r="303" spans="1:7" s="36" customFormat="1" ht="25.5" x14ac:dyDescent="0.25">
      <c r="B303" s="45" t="s">
        <v>7</v>
      </c>
      <c r="C303" s="74" t="s">
        <v>612</v>
      </c>
      <c r="D303" s="47">
        <v>2013</v>
      </c>
      <c r="E303" s="65">
        <v>2097.4</v>
      </c>
      <c r="F303" s="35"/>
    </row>
    <row r="304" spans="1:7" s="36" customFormat="1" x14ac:dyDescent="0.25">
      <c r="B304" s="45" t="s">
        <v>8</v>
      </c>
      <c r="C304" s="73" t="s">
        <v>615</v>
      </c>
      <c r="D304" s="46">
        <v>2014</v>
      </c>
      <c r="E304" s="66">
        <v>1515</v>
      </c>
      <c r="F304" s="35"/>
    </row>
    <row r="305" spans="1:7" s="36" customFormat="1" x14ac:dyDescent="0.25">
      <c r="B305" s="45" t="s">
        <v>9</v>
      </c>
      <c r="C305" s="74" t="s">
        <v>617</v>
      </c>
      <c r="D305" s="47">
        <v>2015</v>
      </c>
      <c r="E305" s="65">
        <v>861</v>
      </c>
      <c r="F305" s="35"/>
    </row>
    <row r="306" spans="1:7" s="36" customFormat="1" x14ac:dyDescent="0.25">
      <c r="B306" s="45" t="s">
        <v>10</v>
      </c>
      <c r="C306" s="74" t="s">
        <v>622</v>
      </c>
      <c r="D306" s="47">
        <v>2015</v>
      </c>
      <c r="E306" s="65">
        <v>861</v>
      </c>
      <c r="F306" s="35"/>
    </row>
    <row r="307" spans="1:7" s="36" customFormat="1" x14ac:dyDescent="0.25">
      <c r="B307" s="45" t="s">
        <v>11</v>
      </c>
      <c r="C307" s="73" t="s">
        <v>619</v>
      </c>
      <c r="D307" s="46">
        <v>2015</v>
      </c>
      <c r="E307" s="66">
        <v>399</v>
      </c>
      <c r="F307" s="35"/>
    </row>
    <row r="308" spans="1:7" s="36" customFormat="1" x14ac:dyDescent="0.25">
      <c r="B308" s="45" t="s">
        <v>12</v>
      </c>
      <c r="C308" s="73" t="s">
        <v>620</v>
      </c>
      <c r="D308" s="46">
        <v>2015</v>
      </c>
      <c r="E308" s="66">
        <v>1476</v>
      </c>
      <c r="F308" s="35"/>
    </row>
    <row r="309" spans="1:7" s="36" customFormat="1" x14ac:dyDescent="0.25">
      <c r="B309" s="45" t="s">
        <v>13</v>
      </c>
      <c r="C309" s="73" t="s">
        <v>621</v>
      </c>
      <c r="D309" s="46">
        <v>2015</v>
      </c>
      <c r="E309" s="66">
        <v>400</v>
      </c>
      <c r="F309" s="35"/>
    </row>
    <row r="310" spans="1:7" s="36" customFormat="1" x14ac:dyDescent="0.25">
      <c r="A310" s="35"/>
      <c r="B310" s="371" t="s">
        <v>84</v>
      </c>
      <c r="C310" s="372"/>
      <c r="D310" s="373"/>
      <c r="E310" s="374"/>
      <c r="F310" s="37"/>
    </row>
    <row r="311" spans="1:7" s="36" customFormat="1" x14ac:dyDescent="0.25">
      <c r="B311" s="45" t="s">
        <v>1</v>
      </c>
      <c r="C311" s="73" t="s">
        <v>89</v>
      </c>
      <c r="D311" s="46">
        <v>2012</v>
      </c>
      <c r="E311" s="65">
        <v>2308</v>
      </c>
      <c r="F311" s="35"/>
    </row>
    <row r="312" spans="1:7" s="36" customFormat="1" x14ac:dyDescent="0.25">
      <c r="B312" s="45" t="s">
        <v>2</v>
      </c>
      <c r="C312" s="74" t="s">
        <v>93</v>
      </c>
      <c r="D312" s="47">
        <v>2013</v>
      </c>
      <c r="E312" s="65">
        <v>239</v>
      </c>
      <c r="F312" s="35"/>
    </row>
    <row r="313" spans="1:7" s="36" customFormat="1" x14ac:dyDescent="0.25">
      <c r="B313" s="45" t="s">
        <v>3</v>
      </c>
      <c r="C313" s="74" t="s">
        <v>94</v>
      </c>
      <c r="D313" s="47">
        <v>2013</v>
      </c>
      <c r="E313" s="65">
        <v>239</v>
      </c>
      <c r="F313" s="35"/>
      <c r="G313" s="353"/>
    </row>
    <row r="314" spans="1:7" s="36" customFormat="1" x14ac:dyDescent="0.25">
      <c r="B314" s="45" t="s">
        <v>4</v>
      </c>
      <c r="C314" s="74" t="s">
        <v>91</v>
      </c>
      <c r="D314" s="47">
        <v>2014</v>
      </c>
      <c r="E314" s="65">
        <v>2199</v>
      </c>
      <c r="F314" s="35"/>
    </row>
    <row r="315" spans="1:7" s="36" customFormat="1" x14ac:dyDescent="0.25">
      <c r="B315" s="45" t="s">
        <v>5</v>
      </c>
      <c r="C315" s="74" t="s">
        <v>91</v>
      </c>
      <c r="D315" s="47">
        <v>2014</v>
      </c>
      <c r="E315" s="65">
        <v>769</v>
      </c>
      <c r="F315" s="35"/>
    </row>
    <row r="316" spans="1:7" s="36" customFormat="1" x14ac:dyDescent="0.25">
      <c r="B316" s="45" t="s">
        <v>6</v>
      </c>
      <c r="C316" s="73" t="s">
        <v>90</v>
      </c>
      <c r="D316" s="47">
        <v>2014</v>
      </c>
      <c r="E316" s="66">
        <v>1049</v>
      </c>
      <c r="F316" s="35"/>
    </row>
    <row r="317" spans="1:7" s="36" customFormat="1" x14ac:dyDescent="0.25">
      <c r="B317" s="45" t="s">
        <v>7</v>
      </c>
      <c r="C317" s="75" t="s">
        <v>91</v>
      </c>
      <c r="D317" s="47">
        <v>2015</v>
      </c>
      <c r="E317" s="65">
        <v>870</v>
      </c>
      <c r="F317" s="35"/>
    </row>
    <row r="318" spans="1:7" s="36" customFormat="1" x14ac:dyDescent="0.25">
      <c r="B318" s="45" t="s">
        <v>8</v>
      </c>
      <c r="C318" s="75" t="s">
        <v>92</v>
      </c>
      <c r="D318" s="47">
        <v>2015</v>
      </c>
      <c r="E318" s="65">
        <v>350</v>
      </c>
      <c r="F318" s="35"/>
    </row>
    <row r="319" spans="1:7" s="36" customFormat="1" x14ac:dyDescent="0.25">
      <c r="A319" s="38"/>
      <c r="B319" s="371" t="s">
        <v>141</v>
      </c>
      <c r="C319" s="372"/>
      <c r="D319" s="373"/>
      <c r="E319" s="374"/>
      <c r="F319" s="35"/>
    </row>
    <row r="320" spans="1:7" s="36" customFormat="1" x14ac:dyDescent="0.25">
      <c r="B320" s="45" t="s">
        <v>1</v>
      </c>
      <c r="C320" s="73" t="s">
        <v>152</v>
      </c>
      <c r="D320" s="46">
        <v>2010</v>
      </c>
      <c r="E320" s="66">
        <v>5915</v>
      </c>
      <c r="F320" s="35"/>
    </row>
    <row r="321" spans="1:6" s="36" customFormat="1" x14ac:dyDescent="0.25">
      <c r="B321" s="45" t="s">
        <v>2</v>
      </c>
      <c r="C321" s="74" t="s">
        <v>153</v>
      </c>
      <c r="D321" s="47">
        <v>2011</v>
      </c>
      <c r="E321" s="65">
        <v>2539</v>
      </c>
      <c r="F321" s="35"/>
    </row>
    <row r="322" spans="1:6" s="36" customFormat="1" x14ac:dyDescent="0.25">
      <c r="B322" s="45" t="s">
        <v>3</v>
      </c>
      <c r="C322" s="73" t="s">
        <v>156</v>
      </c>
      <c r="D322" s="46">
        <v>2012</v>
      </c>
      <c r="E322" s="66">
        <v>1999</v>
      </c>
      <c r="F322" s="35"/>
    </row>
    <row r="323" spans="1:6" s="36" customFormat="1" x14ac:dyDescent="0.25">
      <c r="B323" s="45" t="s">
        <v>4</v>
      </c>
      <c r="C323" s="73" t="s">
        <v>161</v>
      </c>
      <c r="D323" s="46">
        <v>2012</v>
      </c>
      <c r="E323" s="66">
        <v>309</v>
      </c>
      <c r="F323" s="35"/>
    </row>
    <row r="324" spans="1:6" s="36" customFormat="1" x14ac:dyDescent="0.25">
      <c r="B324" s="45" t="s">
        <v>5</v>
      </c>
      <c r="C324" s="73" t="s">
        <v>162</v>
      </c>
      <c r="D324" s="46">
        <v>2013</v>
      </c>
      <c r="E324" s="65">
        <v>3758</v>
      </c>
      <c r="F324" s="35"/>
    </row>
    <row r="325" spans="1:6" s="36" customFormat="1" x14ac:dyDescent="0.25">
      <c r="B325" s="45" t="s">
        <v>6</v>
      </c>
      <c r="C325" s="73" t="s">
        <v>163</v>
      </c>
      <c r="D325" s="46">
        <v>2013</v>
      </c>
      <c r="E325" s="65">
        <v>457</v>
      </c>
      <c r="F325" s="35"/>
    </row>
    <row r="326" spans="1:6" s="36" customFormat="1" x14ac:dyDescent="0.25">
      <c r="B326" s="45" t="s">
        <v>7</v>
      </c>
      <c r="C326" s="73" t="s">
        <v>157</v>
      </c>
      <c r="D326" s="46">
        <v>2013</v>
      </c>
      <c r="E326" s="66">
        <v>1781</v>
      </c>
      <c r="F326" s="35"/>
    </row>
    <row r="327" spans="1:6" s="36" customFormat="1" x14ac:dyDescent="0.25">
      <c r="B327" s="45" t="s">
        <v>8</v>
      </c>
      <c r="C327" s="73" t="s">
        <v>154</v>
      </c>
      <c r="D327" s="46">
        <v>2014</v>
      </c>
      <c r="E327" s="65">
        <v>20435</v>
      </c>
      <c r="F327" s="35"/>
    </row>
    <row r="328" spans="1:6" s="36" customFormat="1" x14ac:dyDescent="0.25">
      <c r="B328" s="45" t="s">
        <v>9</v>
      </c>
      <c r="C328" s="73" t="s">
        <v>155</v>
      </c>
      <c r="D328" s="46">
        <v>2014</v>
      </c>
      <c r="E328" s="65">
        <v>899</v>
      </c>
      <c r="F328" s="35"/>
    </row>
    <row r="329" spans="1:6" s="36" customFormat="1" x14ac:dyDescent="0.25">
      <c r="B329" s="45" t="s">
        <v>10</v>
      </c>
      <c r="C329" s="73" t="s">
        <v>164</v>
      </c>
      <c r="D329" s="46">
        <v>2014</v>
      </c>
      <c r="E329" s="65">
        <v>341</v>
      </c>
      <c r="F329" s="35"/>
    </row>
    <row r="330" spans="1:6" s="36" customFormat="1" x14ac:dyDescent="0.25">
      <c r="B330" s="45" t="s">
        <v>11</v>
      </c>
      <c r="C330" s="73" t="s">
        <v>158</v>
      </c>
      <c r="D330" s="46">
        <v>2014</v>
      </c>
      <c r="E330" s="66">
        <v>3000</v>
      </c>
      <c r="F330" s="35"/>
    </row>
    <row r="331" spans="1:6" s="36" customFormat="1" x14ac:dyDescent="0.25">
      <c r="B331" s="45" t="s">
        <v>12</v>
      </c>
      <c r="C331" s="73" t="s">
        <v>138</v>
      </c>
      <c r="D331" s="46">
        <v>2015</v>
      </c>
      <c r="E331" s="66">
        <v>1927</v>
      </c>
      <c r="F331" s="35"/>
    </row>
    <row r="332" spans="1:6" s="36" customFormat="1" x14ac:dyDescent="0.25">
      <c r="B332" s="45" t="s">
        <v>13</v>
      </c>
      <c r="C332" s="73" t="s">
        <v>159</v>
      </c>
      <c r="D332" s="46">
        <v>2015</v>
      </c>
      <c r="E332" s="66">
        <v>1839</v>
      </c>
      <c r="F332" s="35"/>
    </row>
    <row r="333" spans="1:6" s="36" customFormat="1" x14ac:dyDescent="0.25">
      <c r="B333" s="45" t="s">
        <v>28</v>
      </c>
      <c r="C333" s="73" t="s">
        <v>160</v>
      </c>
      <c r="D333" s="46">
        <v>2015</v>
      </c>
      <c r="E333" s="66">
        <v>1008</v>
      </c>
      <c r="F333" s="35"/>
    </row>
    <row r="334" spans="1:6" s="36" customFormat="1" x14ac:dyDescent="0.25">
      <c r="A334" s="35"/>
      <c r="B334" s="371" t="s">
        <v>85</v>
      </c>
      <c r="C334" s="372"/>
      <c r="D334" s="373"/>
      <c r="E334" s="374"/>
      <c r="F334" s="37"/>
    </row>
    <row r="335" spans="1:6" s="36" customFormat="1" x14ac:dyDescent="0.25">
      <c r="B335" s="45" t="s">
        <v>1</v>
      </c>
      <c r="C335" s="74" t="s">
        <v>339</v>
      </c>
      <c r="D335" s="47">
        <v>2009</v>
      </c>
      <c r="E335" s="65">
        <v>2500</v>
      </c>
      <c r="F335" s="35"/>
    </row>
    <row r="336" spans="1:6" s="36" customFormat="1" x14ac:dyDescent="0.25">
      <c r="B336" s="45" t="s">
        <v>2</v>
      </c>
      <c r="C336" s="74" t="s">
        <v>339</v>
      </c>
      <c r="D336" s="47">
        <v>2012</v>
      </c>
      <c r="E336" s="65">
        <v>2000</v>
      </c>
      <c r="F336" s="35"/>
    </row>
    <row r="337" spans="1:6" s="36" customFormat="1" x14ac:dyDescent="0.25">
      <c r="B337" s="45" t="s">
        <v>3</v>
      </c>
      <c r="C337" s="74" t="s">
        <v>339</v>
      </c>
      <c r="D337" s="47">
        <v>2012</v>
      </c>
      <c r="E337" s="65">
        <v>2500</v>
      </c>
      <c r="F337" s="35"/>
    </row>
    <row r="338" spans="1:6" s="36" customFormat="1" x14ac:dyDescent="0.25">
      <c r="B338" s="45" t="s">
        <v>4</v>
      </c>
      <c r="C338" s="73" t="s">
        <v>537</v>
      </c>
      <c r="D338" s="46">
        <v>2015</v>
      </c>
      <c r="E338" s="66">
        <v>3000</v>
      </c>
      <c r="F338" s="35"/>
    </row>
    <row r="339" spans="1:6" s="36" customFormat="1" x14ac:dyDescent="0.25">
      <c r="A339" s="38"/>
      <c r="B339" s="371" t="s">
        <v>86</v>
      </c>
      <c r="C339" s="372"/>
      <c r="D339" s="373"/>
      <c r="E339" s="374"/>
      <c r="F339" s="35"/>
    </row>
    <row r="340" spans="1:6" s="36" customFormat="1" x14ac:dyDescent="0.25">
      <c r="B340" s="45" t="s">
        <v>1</v>
      </c>
      <c r="C340" s="73" t="s">
        <v>170</v>
      </c>
      <c r="D340" s="46">
        <v>2010</v>
      </c>
      <c r="E340" s="66">
        <v>2500</v>
      </c>
      <c r="F340" s="35"/>
    </row>
    <row r="341" spans="1:6" s="36" customFormat="1" x14ac:dyDescent="0.25">
      <c r="B341" s="45" t="s">
        <v>2</v>
      </c>
      <c r="C341" s="73" t="s">
        <v>171</v>
      </c>
      <c r="D341" s="46">
        <v>2010</v>
      </c>
      <c r="E341" s="66">
        <v>3300</v>
      </c>
      <c r="F341" s="35"/>
    </row>
    <row r="342" spans="1:6" s="36" customFormat="1" x14ac:dyDescent="0.25">
      <c r="B342" s="45" t="s">
        <v>3</v>
      </c>
      <c r="C342" s="74" t="s">
        <v>174</v>
      </c>
      <c r="D342" s="47">
        <v>2011</v>
      </c>
      <c r="E342" s="65">
        <v>156</v>
      </c>
      <c r="F342" s="35"/>
    </row>
    <row r="343" spans="1:6" s="36" customFormat="1" x14ac:dyDescent="0.25">
      <c r="B343" s="45" t="s">
        <v>4</v>
      </c>
      <c r="C343" s="73" t="s">
        <v>172</v>
      </c>
      <c r="D343" s="46">
        <v>2011</v>
      </c>
      <c r="E343" s="66">
        <v>2500</v>
      </c>
      <c r="F343" s="35"/>
    </row>
    <row r="344" spans="1:6" s="36" customFormat="1" ht="25.5" x14ac:dyDescent="0.25">
      <c r="B344" s="45" t="s">
        <v>5</v>
      </c>
      <c r="C344" s="74" t="s">
        <v>173</v>
      </c>
      <c r="D344" s="47">
        <v>2015</v>
      </c>
      <c r="E344" s="65">
        <v>257.5</v>
      </c>
      <c r="F344" s="35"/>
    </row>
    <row r="345" spans="1:6" s="36" customFormat="1" ht="25.5" x14ac:dyDescent="0.25">
      <c r="B345" s="45" t="s">
        <v>6</v>
      </c>
      <c r="C345" s="73" t="s">
        <v>175</v>
      </c>
      <c r="D345" s="46">
        <v>2015</v>
      </c>
      <c r="E345" s="66">
        <v>1550</v>
      </c>
      <c r="F345" s="35"/>
    </row>
    <row r="346" spans="1:6" s="36" customFormat="1" x14ac:dyDescent="0.25">
      <c r="A346" s="35"/>
      <c r="B346" s="371" t="s">
        <v>87</v>
      </c>
      <c r="C346" s="372"/>
      <c r="D346" s="373"/>
      <c r="E346" s="374"/>
      <c r="F346" s="37"/>
    </row>
    <row r="347" spans="1:6" s="36" customFormat="1" x14ac:dyDescent="0.25">
      <c r="B347" s="45" t="s">
        <v>1</v>
      </c>
      <c r="C347" s="73" t="s">
        <v>599</v>
      </c>
      <c r="D347" s="46">
        <v>2009</v>
      </c>
      <c r="E347" s="66">
        <v>2500</v>
      </c>
      <c r="F347" s="35"/>
    </row>
    <row r="348" spans="1:6" s="36" customFormat="1" x14ac:dyDescent="0.25">
      <c r="B348" s="45" t="s">
        <v>2</v>
      </c>
      <c r="C348" s="73" t="s">
        <v>602</v>
      </c>
      <c r="D348" s="46">
        <v>2010</v>
      </c>
      <c r="E348" s="65">
        <v>2000</v>
      </c>
      <c r="F348" s="289"/>
    </row>
    <row r="349" spans="1:6" s="36" customFormat="1" x14ac:dyDescent="0.25">
      <c r="B349" s="45" t="s">
        <v>3</v>
      </c>
      <c r="C349" s="73" t="s">
        <v>603</v>
      </c>
      <c r="D349" s="46">
        <v>2010</v>
      </c>
      <c r="E349" s="65">
        <v>150</v>
      </c>
      <c r="F349" s="289"/>
    </row>
    <row r="350" spans="1:6" s="36" customFormat="1" x14ac:dyDescent="0.25">
      <c r="B350" s="45" t="s">
        <v>4</v>
      </c>
      <c r="C350" s="73" t="s">
        <v>600</v>
      </c>
      <c r="D350" s="46">
        <v>2010</v>
      </c>
      <c r="E350" s="66">
        <v>2500</v>
      </c>
      <c r="F350" s="289"/>
    </row>
    <row r="351" spans="1:6" s="36" customFormat="1" x14ac:dyDescent="0.25">
      <c r="B351" s="45" t="s">
        <v>5</v>
      </c>
      <c r="C351" s="73" t="s">
        <v>601</v>
      </c>
      <c r="D351" s="46">
        <v>2010</v>
      </c>
      <c r="E351" s="66">
        <v>300</v>
      </c>
      <c r="F351" s="289"/>
    </row>
    <row r="352" spans="1:6" s="36" customFormat="1" x14ac:dyDescent="0.25">
      <c r="B352" s="45" t="s">
        <v>6</v>
      </c>
      <c r="C352" s="73" t="s">
        <v>605</v>
      </c>
      <c r="D352" s="46">
        <v>2010</v>
      </c>
      <c r="E352" s="66">
        <v>3300</v>
      </c>
      <c r="F352" s="289"/>
    </row>
    <row r="353" spans="1:6" s="36" customFormat="1" x14ac:dyDescent="0.25">
      <c r="B353" s="45" t="s">
        <v>7</v>
      </c>
      <c r="C353" s="73" t="s">
        <v>599</v>
      </c>
      <c r="D353" s="46">
        <v>2011</v>
      </c>
      <c r="E353" s="66">
        <v>2500</v>
      </c>
      <c r="F353" s="35"/>
    </row>
    <row r="354" spans="1:6" s="36" customFormat="1" x14ac:dyDescent="0.25">
      <c r="B354" s="45" t="s">
        <v>8</v>
      </c>
      <c r="C354" s="73" t="s">
        <v>598</v>
      </c>
      <c r="D354" s="46">
        <v>2012</v>
      </c>
      <c r="E354" s="65">
        <v>2000</v>
      </c>
      <c r="F354" s="35"/>
    </row>
    <row r="355" spans="1:6" s="36" customFormat="1" x14ac:dyDescent="0.25">
      <c r="B355" s="45" t="s">
        <v>9</v>
      </c>
      <c r="C355" s="73" t="s">
        <v>604</v>
      </c>
      <c r="D355" s="46">
        <v>2014</v>
      </c>
      <c r="E355" s="65">
        <v>400</v>
      </c>
      <c r="F355" s="35"/>
    </row>
    <row r="356" spans="1:6" s="36" customFormat="1" x14ac:dyDescent="0.25">
      <c r="B356" s="45" t="s">
        <v>10</v>
      </c>
      <c r="C356" s="73" t="s">
        <v>606</v>
      </c>
      <c r="D356" s="46">
        <v>2014</v>
      </c>
      <c r="E356" s="65">
        <v>450</v>
      </c>
      <c r="F356" s="35"/>
    </row>
    <row r="357" spans="1:6" s="36" customFormat="1" x14ac:dyDescent="0.25">
      <c r="B357" s="45" t="s">
        <v>11</v>
      </c>
      <c r="C357" s="73" t="s">
        <v>607</v>
      </c>
      <c r="D357" s="46">
        <v>2014</v>
      </c>
      <c r="E357" s="65">
        <v>500</v>
      </c>
      <c r="F357" s="35"/>
    </row>
    <row r="358" spans="1:6" s="36" customFormat="1" x14ac:dyDescent="0.25">
      <c r="B358" s="45" t="s">
        <v>12</v>
      </c>
      <c r="C358" s="73" t="s">
        <v>601</v>
      </c>
      <c r="D358" s="46">
        <v>2015</v>
      </c>
      <c r="E358" s="66">
        <v>300</v>
      </c>
    </row>
    <row r="359" spans="1:6" s="36" customFormat="1" x14ac:dyDescent="0.25">
      <c r="A359" s="38"/>
      <c r="B359" s="371" t="s">
        <v>88</v>
      </c>
      <c r="C359" s="372"/>
      <c r="D359" s="373"/>
      <c r="E359" s="374"/>
      <c r="F359" s="35"/>
    </row>
    <row r="360" spans="1:6" s="36" customFormat="1" x14ac:dyDescent="0.25">
      <c r="B360" s="45" t="s">
        <v>1</v>
      </c>
      <c r="C360" s="74" t="s">
        <v>315</v>
      </c>
      <c r="D360" s="47">
        <v>2010</v>
      </c>
      <c r="E360" s="65">
        <v>2500</v>
      </c>
      <c r="F360" s="35"/>
    </row>
    <row r="361" spans="1:6" s="36" customFormat="1" x14ac:dyDescent="0.25">
      <c r="B361" s="45" t="s">
        <v>2</v>
      </c>
      <c r="C361" s="73" t="s">
        <v>315</v>
      </c>
      <c r="D361" s="46">
        <v>2011</v>
      </c>
      <c r="E361" s="65">
        <v>2700</v>
      </c>
      <c r="F361" s="35"/>
    </row>
    <row r="362" spans="1:6" s="36" customFormat="1" x14ac:dyDescent="0.25">
      <c r="B362" s="45" t="s">
        <v>3</v>
      </c>
      <c r="C362" s="74" t="s">
        <v>333</v>
      </c>
      <c r="D362" s="47">
        <v>2012</v>
      </c>
      <c r="E362" s="65">
        <v>6500</v>
      </c>
      <c r="F362" s="35"/>
    </row>
    <row r="363" spans="1:6" s="36" customFormat="1" x14ac:dyDescent="0.25">
      <c r="B363" s="45" t="s">
        <v>4</v>
      </c>
      <c r="C363" s="74" t="s">
        <v>315</v>
      </c>
      <c r="D363" s="47">
        <v>2013</v>
      </c>
      <c r="E363" s="65">
        <v>2500</v>
      </c>
      <c r="F363" s="35"/>
    </row>
    <row r="364" spans="1:6" s="36" customFormat="1" x14ac:dyDescent="0.25">
      <c r="B364" s="45" t="s">
        <v>5</v>
      </c>
      <c r="C364" s="74" t="s">
        <v>315</v>
      </c>
      <c r="D364" s="47">
        <v>2014</v>
      </c>
      <c r="E364" s="65">
        <v>2500</v>
      </c>
      <c r="F364" s="35"/>
    </row>
    <row r="365" spans="1:6" s="36" customFormat="1" x14ac:dyDescent="0.25">
      <c r="B365" s="45" t="s">
        <v>6</v>
      </c>
      <c r="C365" s="74" t="s">
        <v>315</v>
      </c>
      <c r="D365" s="47">
        <v>2014</v>
      </c>
      <c r="E365" s="65">
        <v>2500</v>
      </c>
      <c r="F365" s="35"/>
    </row>
    <row r="366" spans="1:6" s="36" customFormat="1" x14ac:dyDescent="0.25">
      <c r="B366" s="45" t="s">
        <v>7</v>
      </c>
      <c r="C366" s="74" t="s">
        <v>335</v>
      </c>
      <c r="D366" s="47">
        <v>2014</v>
      </c>
      <c r="E366" s="65">
        <v>7000</v>
      </c>
      <c r="F366" s="35"/>
    </row>
    <row r="367" spans="1:6" s="36" customFormat="1" x14ac:dyDescent="0.25">
      <c r="B367" s="45" t="s">
        <v>8</v>
      </c>
      <c r="C367" s="74" t="s">
        <v>334</v>
      </c>
      <c r="D367" s="47">
        <v>2015</v>
      </c>
      <c r="E367" s="65">
        <v>4000</v>
      </c>
      <c r="F367" s="35"/>
    </row>
    <row r="368" spans="1:6" s="36" customFormat="1" x14ac:dyDescent="0.25">
      <c r="B368" s="45" t="s">
        <v>9</v>
      </c>
      <c r="C368" s="74" t="s">
        <v>315</v>
      </c>
      <c r="D368" s="47">
        <v>2015</v>
      </c>
      <c r="E368" s="65">
        <v>3000</v>
      </c>
      <c r="F368" s="35"/>
    </row>
    <row r="369" spans="1:10" s="36" customFormat="1" ht="15.75" thickBot="1" x14ac:dyDescent="0.3">
      <c r="B369" s="101" t="s">
        <v>10</v>
      </c>
      <c r="C369" s="106" t="s">
        <v>90</v>
      </c>
      <c r="D369" s="107">
        <v>2015</v>
      </c>
      <c r="E369" s="102">
        <v>1700</v>
      </c>
      <c r="F369" s="35"/>
    </row>
    <row r="370" spans="1:10" s="36" customFormat="1" ht="15.75" thickTop="1" x14ac:dyDescent="0.25">
      <c r="A370" s="35"/>
      <c r="B370" s="35"/>
      <c r="C370" s="77"/>
      <c r="D370" s="126"/>
      <c r="E370" s="67"/>
      <c r="F370" s="35"/>
    </row>
    <row r="371" spans="1:10" s="36" customFormat="1" x14ac:dyDescent="0.25">
      <c r="A371" s="35"/>
      <c r="B371" s="35"/>
      <c r="C371" s="77"/>
      <c r="D371" s="126"/>
      <c r="E371" s="67"/>
      <c r="F371" s="35"/>
    </row>
    <row r="372" spans="1:10" s="36" customFormat="1" x14ac:dyDescent="0.25">
      <c r="A372" s="35"/>
      <c r="B372" s="35"/>
      <c r="C372" s="77"/>
      <c r="D372" s="126"/>
      <c r="E372" s="67"/>
      <c r="F372" s="35"/>
    </row>
    <row r="373" spans="1:10" x14ac:dyDescent="0.25">
      <c r="A373" s="33"/>
      <c r="B373" s="33"/>
      <c r="C373" s="78"/>
      <c r="D373" s="127"/>
      <c r="E373" s="68"/>
      <c r="F373" s="33"/>
      <c r="G373" s="20"/>
      <c r="I373" s="20"/>
      <c r="J373" s="20"/>
    </row>
    <row r="374" spans="1:10" x14ac:dyDescent="0.25">
      <c r="A374" s="181"/>
      <c r="B374" s="367"/>
      <c r="C374" s="367"/>
      <c r="D374" s="187"/>
      <c r="E374" s="188"/>
      <c r="F374" s="367"/>
      <c r="G374" s="20"/>
      <c r="I374" s="20"/>
      <c r="J374" s="20"/>
    </row>
    <row r="375" spans="1:10" x14ac:dyDescent="0.25">
      <c r="A375" s="181"/>
      <c r="B375" s="367"/>
      <c r="C375" s="367"/>
      <c r="D375" s="187"/>
      <c r="E375" s="188"/>
      <c r="F375" s="367"/>
      <c r="G375" s="20"/>
      <c r="I375" s="20"/>
      <c r="J375" s="20"/>
    </row>
    <row r="376" spans="1:10" x14ac:dyDescent="0.25">
      <c r="A376" s="181"/>
      <c r="B376" s="189"/>
      <c r="C376" s="190"/>
      <c r="D376" s="191"/>
      <c r="E376" s="192"/>
      <c r="F376" s="193"/>
      <c r="G376" s="20"/>
      <c r="I376" s="20"/>
      <c r="J376" s="20"/>
    </row>
    <row r="377" spans="1:10" x14ac:dyDescent="0.25">
      <c r="A377" s="181"/>
      <c r="B377" s="189"/>
      <c r="C377" s="194"/>
      <c r="D377" s="189"/>
      <c r="E377" s="192"/>
      <c r="F377" s="193"/>
      <c r="G377" s="20"/>
      <c r="I377" s="20"/>
      <c r="J377" s="20"/>
    </row>
    <row r="378" spans="1:10" x14ac:dyDescent="0.25">
      <c r="A378" s="181"/>
      <c r="B378" s="189"/>
      <c r="C378" s="194"/>
      <c r="D378" s="189"/>
      <c r="E378" s="192"/>
      <c r="F378" s="193"/>
      <c r="G378" s="20"/>
      <c r="I378" s="20"/>
      <c r="J378" s="20"/>
    </row>
    <row r="379" spans="1:10" x14ac:dyDescent="0.25">
      <c r="A379" s="181"/>
      <c r="B379" s="189"/>
      <c r="C379" s="194"/>
      <c r="D379" s="189"/>
      <c r="E379" s="195"/>
      <c r="F379" s="193"/>
      <c r="G379" s="20"/>
      <c r="I379" s="20"/>
      <c r="J379" s="20"/>
    </row>
    <row r="380" spans="1:10" x14ac:dyDescent="0.25">
      <c r="A380" s="181"/>
      <c r="B380" s="189"/>
      <c r="C380" s="194"/>
      <c r="D380" s="189"/>
      <c r="E380" s="195"/>
      <c r="F380" s="193"/>
      <c r="G380" s="20"/>
      <c r="I380" s="20"/>
      <c r="J380" s="20"/>
    </row>
    <row r="381" spans="1:10" x14ac:dyDescent="0.25">
      <c r="A381" s="181"/>
      <c r="B381" s="375"/>
      <c r="C381" s="375"/>
      <c r="D381" s="196"/>
      <c r="E381" s="197"/>
      <c r="F381" s="198"/>
      <c r="G381" s="20"/>
      <c r="I381" s="20"/>
      <c r="J381" s="20"/>
    </row>
    <row r="382" spans="1:10" x14ac:dyDescent="0.25">
      <c r="A382" s="181"/>
      <c r="B382" s="181"/>
      <c r="C382" s="182"/>
      <c r="D382" s="183"/>
      <c r="E382" s="184"/>
      <c r="F382" s="199"/>
      <c r="G382" s="20"/>
      <c r="I382" s="20"/>
      <c r="J382" s="20"/>
    </row>
    <row r="383" spans="1:10" x14ac:dyDescent="0.25">
      <c r="A383" s="139"/>
      <c r="B383" s="139"/>
      <c r="C383" s="185"/>
      <c r="D383" s="186"/>
      <c r="E383" s="100"/>
      <c r="F383" s="139"/>
      <c r="G383" s="20"/>
      <c r="I383" s="20"/>
      <c r="J383" s="20"/>
    </row>
    <row r="384" spans="1:10" x14ac:dyDescent="0.25">
      <c r="A384" s="139"/>
      <c r="B384" s="139"/>
      <c r="C384" s="185"/>
      <c r="D384" s="186"/>
      <c r="E384" s="100"/>
      <c r="F384" s="139"/>
    </row>
    <row r="385" spans="1:7" x14ac:dyDescent="0.25">
      <c r="A385" s="139"/>
      <c r="B385" s="139"/>
      <c r="C385" s="185"/>
      <c r="D385" s="186"/>
      <c r="E385" s="100"/>
      <c r="F385" s="139"/>
    </row>
    <row r="386" spans="1:7" x14ac:dyDescent="0.25">
      <c r="A386" s="139"/>
      <c r="B386" s="139"/>
      <c r="C386" s="185"/>
      <c r="D386" s="186"/>
      <c r="E386" s="100"/>
      <c r="F386" s="139"/>
      <c r="G386" s="70"/>
    </row>
    <row r="387" spans="1:7" x14ac:dyDescent="0.25">
      <c r="G387" s="70"/>
    </row>
  </sheetData>
  <sortState ref="C792:E801">
    <sortCondition ref="D792:D801"/>
  </sortState>
  <mergeCells count="21">
    <mergeCell ref="B381:C381"/>
    <mergeCell ref="B374:B375"/>
    <mergeCell ref="C374:C375"/>
    <mergeCell ref="B132:E132"/>
    <mergeCell ref="B167:E167"/>
    <mergeCell ref="B202:E202"/>
    <mergeCell ref="B346:E346"/>
    <mergeCell ref="B359:E359"/>
    <mergeCell ref="F374:F375"/>
    <mergeCell ref="B2:E2"/>
    <mergeCell ref="B27:E27"/>
    <mergeCell ref="B70:E70"/>
    <mergeCell ref="B103:E103"/>
    <mergeCell ref="B116:E116"/>
    <mergeCell ref="B221:E221"/>
    <mergeCell ref="B285:E285"/>
    <mergeCell ref="B296:E296"/>
    <mergeCell ref="B310:E310"/>
    <mergeCell ref="B319:E319"/>
    <mergeCell ref="B334:E334"/>
    <mergeCell ref="B339:E3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2"/>
  <sheetViews>
    <sheetView zoomScaleNormal="100" workbookViewId="0">
      <selection activeCell="C5" sqref="C5"/>
    </sheetView>
  </sheetViews>
  <sheetFormatPr defaultRowHeight="12.75" x14ac:dyDescent="0.2"/>
  <cols>
    <col min="1" max="1" width="4.140625" style="250" customWidth="1"/>
    <col min="2" max="2" width="20.140625" style="243" customWidth="1"/>
    <col min="3" max="3" width="32.85546875" style="244" customWidth="1"/>
    <col min="4" max="4" width="35.140625" style="244" customWidth="1"/>
    <col min="5" max="16384" width="9.140625" style="244"/>
  </cols>
  <sheetData>
    <row r="1" spans="1:4" ht="18.75" customHeight="1" thickBot="1" x14ac:dyDescent="0.25">
      <c r="A1" s="242" t="s">
        <v>56</v>
      </c>
    </row>
    <row r="2" spans="1:4" ht="21.75" customHeight="1" thickTop="1" thickBot="1" x14ac:dyDescent="0.25">
      <c r="A2" s="245" t="s">
        <v>0</v>
      </c>
      <c r="B2" s="246" t="s">
        <v>14</v>
      </c>
      <c r="C2" s="247" t="s">
        <v>57</v>
      </c>
      <c r="D2" s="247" t="s">
        <v>58</v>
      </c>
    </row>
    <row r="3" spans="1:4" ht="21.75" customHeight="1" thickTop="1" thickBot="1" x14ac:dyDescent="0.25">
      <c r="A3" s="376">
        <v>1</v>
      </c>
      <c r="B3" s="377" t="s">
        <v>62</v>
      </c>
      <c r="C3" s="377"/>
      <c r="D3" s="377"/>
    </row>
    <row r="4" spans="1:4" ht="52.5" thickTop="1" thickBot="1" x14ac:dyDescent="0.25">
      <c r="A4" s="376"/>
      <c r="B4" s="248" t="s">
        <v>883</v>
      </c>
      <c r="C4" s="249" t="s">
        <v>887</v>
      </c>
      <c r="D4" s="249" t="s">
        <v>886</v>
      </c>
    </row>
    <row r="5" spans="1:4" ht="65.25" thickTop="1" thickBot="1" x14ac:dyDescent="0.25">
      <c r="A5" s="376"/>
      <c r="B5" s="248" t="s">
        <v>1071</v>
      </c>
      <c r="C5" s="249" t="s">
        <v>889</v>
      </c>
      <c r="D5" s="249" t="s">
        <v>888</v>
      </c>
    </row>
    <row r="6" spans="1:4" ht="21.75" customHeight="1" thickTop="1" thickBot="1" x14ac:dyDescent="0.25">
      <c r="A6" s="376">
        <v>2</v>
      </c>
      <c r="B6" s="377" t="s">
        <v>63</v>
      </c>
      <c r="C6" s="377"/>
      <c r="D6" s="377"/>
    </row>
    <row r="7" spans="1:4" ht="65.25" thickTop="1" thickBot="1" x14ac:dyDescent="0.25">
      <c r="A7" s="376"/>
      <c r="B7" s="248" t="s">
        <v>451</v>
      </c>
      <c r="C7" s="249" t="s">
        <v>453</v>
      </c>
      <c r="D7" s="249" t="s">
        <v>452</v>
      </c>
    </row>
    <row r="8" spans="1:4" ht="52.5" thickTop="1" thickBot="1" x14ac:dyDescent="0.25">
      <c r="A8" s="376"/>
      <c r="B8" s="248" t="s">
        <v>448</v>
      </c>
      <c r="C8" s="249" t="s">
        <v>455</v>
      </c>
      <c r="D8" s="249" t="s">
        <v>454</v>
      </c>
    </row>
    <row r="9" spans="1:4" ht="39.75" thickTop="1" thickBot="1" x14ac:dyDescent="0.25">
      <c r="A9" s="376"/>
      <c r="B9" s="248" t="s">
        <v>1134</v>
      </c>
      <c r="C9" s="249" t="s">
        <v>456</v>
      </c>
      <c r="D9" s="249" t="s">
        <v>149</v>
      </c>
    </row>
    <row r="10" spans="1:4" ht="39.75" thickTop="1" thickBot="1" x14ac:dyDescent="0.25">
      <c r="A10" s="376"/>
      <c r="B10" s="248" t="s">
        <v>449</v>
      </c>
      <c r="C10" s="249" t="s">
        <v>458</v>
      </c>
      <c r="D10" s="249" t="s">
        <v>457</v>
      </c>
    </row>
    <row r="11" spans="1:4" ht="21.75" customHeight="1" thickTop="1" thickBot="1" x14ac:dyDescent="0.25">
      <c r="A11" s="376">
        <v>4</v>
      </c>
      <c r="B11" s="377" t="s">
        <v>342</v>
      </c>
      <c r="C11" s="377"/>
      <c r="D11" s="377"/>
    </row>
    <row r="12" spans="1:4" ht="65.25" thickTop="1" thickBot="1" x14ac:dyDescent="0.25">
      <c r="A12" s="376"/>
      <c r="B12" s="248" t="s">
        <v>336</v>
      </c>
      <c r="C12" s="249" t="s">
        <v>338</v>
      </c>
      <c r="D12" s="249" t="s">
        <v>337</v>
      </c>
    </row>
    <row r="13" spans="1:4" ht="21.75" customHeight="1" thickTop="1" thickBot="1" x14ac:dyDescent="0.25">
      <c r="A13" s="376">
        <v>6</v>
      </c>
      <c r="B13" s="377" t="s">
        <v>66</v>
      </c>
      <c r="C13" s="377"/>
      <c r="D13" s="377"/>
    </row>
    <row r="14" spans="1:4" ht="90.75" thickTop="1" thickBot="1" x14ac:dyDescent="0.25">
      <c r="A14" s="376"/>
      <c r="B14" s="248" t="s">
        <v>623</v>
      </c>
      <c r="C14" s="249" t="s">
        <v>626</v>
      </c>
      <c r="D14" s="249" t="s">
        <v>625</v>
      </c>
    </row>
    <row r="15" spans="1:4" ht="21.75" customHeight="1" thickTop="1" thickBot="1" x14ac:dyDescent="0.25">
      <c r="A15" s="376">
        <v>7</v>
      </c>
      <c r="B15" s="377" t="s">
        <v>345</v>
      </c>
      <c r="C15" s="377"/>
      <c r="D15" s="377"/>
    </row>
    <row r="16" spans="1:4" ht="116.25" thickTop="1" thickBot="1" x14ac:dyDescent="0.25">
      <c r="A16" s="376"/>
      <c r="B16" s="248" t="s">
        <v>348</v>
      </c>
      <c r="C16" s="249" t="s">
        <v>351</v>
      </c>
      <c r="D16" s="249" t="s">
        <v>350</v>
      </c>
    </row>
    <row r="17" spans="1:4" ht="21.75" customHeight="1" thickTop="1" thickBot="1" x14ac:dyDescent="0.25">
      <c r="A17" s="376">
        <v>8</v>
      </c>
      <c r="B17" s="377" t="s">
        <v>116</v>
      </c>
      <c r="C17" s="377"/>
      <c r="D17" s="377"/>
    </row>
    <row r="18" spans="1:4" ht="78" thickTop="1" thickBot="1" x14ac:dyDescent="0.25">
      <c r="A18" s="376"/>
      <c r="B18" s="248" t="s">
        <v>118</v>
      </c>
      <c r="C18" s="249" t="s">
        <v>122</v>
      </c>
      <c r="D18" s="249" t="s">
        <v>120</v>
      </c>
    </row>
    <row r="19" spans="1:4" ht="78" thickTop="1" thickBot="1" x14ac:dyDescent="0.25">
      <c r="A19" s="376"/>
      <c r="B19" s="248" t="s">
        <v>119</v>
      </c>
      <c r="C19" s="249" t="s">
        <v>123</v>
      </c>
      <c r="D19" s="249" t="s">
        <v>121</v>
      </c>
    </row>
    <row r="20" spans="1:4" ht="21.75" customHeight="1" thickTop="1" thickBot="1" x14ac:dyDescent="0.25">
      <c r="A20" s="376">
        <v>9</v>
      </c>
      <c r="B20" s="377" t="s">
        <v>538</v>
      </c>
      <c r="C20" s="377"/>
      <c r="D20" s="377"/>
    </row>
    <row r="21" spans="1:4" ht="78" thickTop="1" thickBot="1" x14ac:dyDescent="0.25">
      <c r="A21" s="376"/>
      <c r="B21" s="248" t="s">
        <v>540</v>
      </c>
      <c r="C21" s="249" t="s">
        <v>542</v>
      </c>
      <c r="D21" s="249" t="s">
        <v>541</v>
      </c>
    </row>
    <row r="22" spans="1:4" ht="21.75" customHeight="1" thickTop="1" thickBot="1" x14ac:dyDescent="0.25">
      <c r="A22" s="376">
        <v>10</v>
      </c>
      <c r="B22" s="377" t="s">
        <v>117</v>
      </c>
      <c r="C22" s="377"/>
      <c r="D22" s="377"/>
    </row>
    <row r="23" spans="1:4" ht="39.75" thickTop="1" thickBot="1" x14ac:dyDescent="0.25">
      <c r="A23" s="376"/>
      <c r="B23" s="248" t="s">
        <v>95</v>
      </c>
      <c r="C23" s="249" t="s">
        <v>101</v>
      </c>
      <c r="D23" s="249" t="s">
        <v>100</v>
      </c>
    </row>
    <row r="24" spans="1:4" ht="39.75" thickTop="1" thickBot="1" x14ac:dyDescent="0.25">
      <c r="A24" s="376"/>
      <c r="B24" s="248" t="s">
        <v>96</v>
      </c>
      <c r="C24" s="249" t="s">
        <v>104</v>
      </c>
      <c r="D24" s="249" t="s">
        <v>102</v>
      </c>
    </row>
    <row r="25" spans="1:4" ht="39.75" thickTop="1" thickBot="1" x14ac:dyDescent="0.25">
      <c r="A25" s="376"/>
      <c r="B25" s="248" t="s">
        <v>96</v>
      </c>
      <c r="C25" s="249" t="s">
        <v>105</v>
      </c>
      <c r="D25" s="249" t="s">
        <v>103</v>
      </c>
    </row>
    <row r="26" spans="1:4" ht="21.75" customHeight="1" thickTop="1" thickBot="1" x14ac:dyDescent="0.25">
      <c r="A26" s="376">
        <v>11</v>
      </c>
      <c r="B26" s="377" t="s">
        <v>608</v>
      </c>
      <c r="C26" s="377"/>
      <c r="D26" s="377"/>
    </row>
    <row r="27" spans="1:4" ht="39.75" thickTop="1" thickBot="1" x14ac:dyDescent="0.25">
      <c r="A27" s="376"/>
      <c r="B27" s="248" t="s">
        <v>610</v>
      </c>
      <c r="C27" s="249" t="s">
        <v>611</v>
      </c>
      <c r="D27" s="249" t="s">
        <v>167</v>
      </c>
    </row>
    <row r="28" spans="1:4" ht="21.75" customHeight="1" thickTop="1" thickBot="1" x14ac:dyDescent="0.25">
      <c r="A28" s="376">
        <v>12</v>
      </c>
      <c r="B28" s="377" t="s">
        <v>67</v>
      </c>
      <c r="C28" s="377"/>
      <c r="D28" s="377"/>
    </row>
    <row r="29" spans="1:4" ht="103.5" thickTop="1" thickBot="1" x14ac:dyDescent="0.25">
      <c r="A29" s="376"/>
      <c r="B29" s="248" t="s">
        <v>72</v>
      </c>
      <c r="C29" s="249" t="s">
        <v>78</v>
      </c>
      <c r="D29" s="249" t="s">
        <v>77</v>
      </c>
    </row>
    <row r="30" spans="1:4" ht="21.75" customHeight="1" thickTop="1" thickBot="1" x14ac:dyDescent="0.25">
      <c r="A30" s="376">
        <v>13</v>
      </c>
      <c r="B30" s="377" t="s">
        <v>140</v>
      </c>
      <c r="C30" s="377"/>
      <c r="D30" s="377"/>
    </row>
    <row r="31" spans="1:4" ht="52.5" thickTop="1" thickBot="1" x14ac:dyDescent="0.25">
      <c r="A31" s="376"/>
      <c r="B31" s="248" t="s">
        <v>142</v>
      </c>
      <c r="C31" s="249" t="s">
        <v>148</v>
      </c>
      <c r="D31" s="249" t="s">
        <v>147</v>
      </c>
    </row>
    <row r="32" spans="1:4" ht="39.75" thickTop="1" thickBot="1" x14ac:dyDescent="0.25">
      <c r="A32" s="376"/>
      <c r="B32" s="248" t="s">
        <v>151</v>
      </c>
      <c r="C32" s="249" t="s">
        <v>105</v>
      </c>
      <c r="D32" s="249" t="s">
        <v>149</v>
      </c>
    </row>
    <row r="33" spans="1:4" ht="21.75" customHeight="1" thickTop="1" thickBot="1" x14ac:dyDescent="0.25">
      <c r="A33" s="376">
        <v>14</v>
      </c>
      <c r="B33" s="377" t="s">
        <v>68</v>
      </c>
      <c r="C33" s="377"/>
      <c r="D33" s="377"/>
    </row>
    <row r="34" spans="1:4" ht="90.75" thickTop="1" thickBot="1" x14ac:dyDescent="0.25">
      <c r="A34" s="376"/>
      <c r="B34" s="248" t="s">
        <v>530</v>
      </c>
      <c r="C34" s="249" t="s">
        <v>534</v>
      </c>
      <c r="D34" s="249" t="s">
        <v>533</v>
      </c>
    </row>
    <row r="35" spans="1:4" ht="141.75" thickTop="1" thickBot="1" x14ac:dyDescent="0.25">
      <c r="A35" s="376"/>
      <c r="B35" s="248" t="s">
        <v>531</v>
      </c>
      <c r="C35" s="249" t="s">
        <v>536</v>
      </c>
      <c r="D35" s="249" t="s">
        <v>535</v>
      </c>
    </row>
    <row r="36" spans="1:4" ht="21.75" customHeight="1" thickTop="1" thickBot="1" x14ac:dyDescent="0.25">
      <c r="A36" s="376">
        <v>15</v>
      </c>
      <c r="B36" s="377" t="s">
        <v>69</v>
      </c>
      <c r="C36" s="377"/>
      <c r="D36" s="377"/>
    </row>
    <row r="37" spans="1:4" ht="52.5" thickTop="1" thickBot="1" x14ac:dyDescent="0.25">
      <c r="A37" s="376"/>
      <c r="B37" s="248" t="s">
        <v>166</v>
      </c>
      <c r="C37" s="249" t="s">
        <v>168</v>
      </c>
      <c r="D37" s="249" t="s">
        <v>167</v>
      </c>
    </row>
    <row r="38" spans="1:4" ht="21.75" customHeight="1" thickTop="1" thickBot="1" x14ac:dyDescent="0.25">
      <c r="A38" s="376">
        <v>16</v>
      </c>
      <c r="B38" s="377" t="s">
        <v>70</v>
      </c>
      <c r="C38" s="377"/>
      <c r="D38" s="377"/>
    </row>
    <row r="39" spans="1:4" ht="39.75" thickTop="1" thickBot="1" x14ac:dyDescent="0.25">
      <c r="A39" s="376"/>
      <c r="B39" s="248" t="s">
        <v>594</v>
      </c>
      <c r="C39" s="249" t="s">
        <v>104</v>
      </c>
      <c r="D39" s="249" t="s">
        <v>167</v>
      </c>
    </row>
    <row r="40" spans="1:4" ht="21.75" customHeight="1" thickTop="1" thickBot="1" x14ac:dyDescent="0.25">
      <c r="A40" s="376">
        <v>17</v>
      </c>
      <c r="B40" s="377" t="s">
        <v>71</v>
      </c>
      <c r="C40" s="377"/>
      <c r="D40" s="377"/>
    </row>
    <row r="41" spans="1:4" ht="65.25" thickTop="1" thickBot="1" x14ac:dyDescent="0.25">
      <c r="A41" s="376"/>
      <c r="B41" s="248" t="s">
        <v>190</v>
      </c>
      <c r="C41" s="249" t="s">
        <v>1072</v>
      </c>
      <c r="D41" s="249" t="s">
        <v>1073</v>
      </c>
    </row>
    <row r="42" spans="1:4" ht="13.5" thickTop="1" x14ac:dyDescent="0.2"/>
  </sheetData>
  <mergeCells count="30">
    <mergeCell ref="A13:A14"/>
    <mergeCell ref="B11:D11"/>
    <mergeCell ref="B20:D20"/>
    <mergeCell ref="B17:D17"/>
    <mergeCell ref="B15:D15"/>
    <mergeCell ref="B13:D13"/>
    <mergeCell ref="A15:A16"/>
    <mergeCell ref="A17:A19"/>
    <mergeCell ref="A20:A21"/>
    <mergeCell ref="B3:D3"/>
    <mergeCell ref="B6:D6"/>
    <mergeCell ref="A3:A5"/>
    <mergeCell ref="A6:A10"/>
    <mergeCell ref="A11:A12"/>
    <mergeCell ref="A30:A32"/>
    <mergeCell ref="B30:D30"/>
    <mergeCell ref="B22:D22"/>
    <mergeCell ref="B26:D26"/>
    <mergeCell ref="B28:D28"/>
    <mergeCell ref="A22:A25"/>
    <mergeCell ref="A26:A27"/>
    <mergeCell ref="A28:A29"/>
    <mergeCell ref="A40:A41"/>
    <mergeCell ref="B40:D40"/>
    <mergeCell ref="A33:A35"/>
    <mergeCell ref="B33:D33"/>
    <mergeCell ref="A36:A37"/>
    <mergeCell ref="B36:D36"/>
    <mergeCell ref="A38:A39"/>
    <mergeCell ref="B38:D3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49"/>
  <sheetViews>
    <sheetView zoomScale="85" zoomScaleNormal="85" workbookViewId="0">
      <pane ySplit="1" topLeftCell="A11" activePane="bottomLeft" state="frozen"/>
      <selection pane="bottomLeft" activeCell="P1" sqref="P1"/>
    </sheetView>
  </sheetViews>
  <sheetFormatPr defaultRowHeight="12.75" x14ac:dyDescent="0.2"/>
  <cols>
    <col min="1" max="1" width="4.5703125" style="263" customWidth="1"/>
    <col min="2" max="2" width="13.85546875" style="263" customWidth="1"/>
    <col min="3" max="3" width="18" style="263" bestFit="1" customWidth="1"/>
    <col min="4" max="4" width="14.5703125" style="263" customWidth="1"/>
    <col min="5" max="5" width="11.5703125" style="262" customWidth="1"/>
    <col min="6" max="6" width="12.42578125" style="263" customWidth="1"/>
    <col min="7" max="7" width="8.5703125" style="263" customWidth="1"/>
    <col min="8" max="8" width="11.5703125" style="263" customWidth="1"/>
    <col min="9" max="9" width="12" style="263" customWidth="1"/>
    <col min="10" max="10" width="21.5703125" style="263" bestFit="1" customWidth="1"/>
    <col min="11" max="11" width="14.140625" style="263" customWidth="1"/>
    <col min="12" max="12" width="16.5703125" style="272" customWidth="1"/>
    <col min="13" max="13" width="21.42578125" style="263" customWidth="1"/>
    <col min="14" max="14" width="21.7109375" style="263" customWidth="1"/>
    <col min="15" max="15" width="22.140625" style="263" customWidth="1"/>
    <col min="16" max="16" width="22.85546875" style="263" customWidth="1"/>
    <col min="17" max="17" width="22.28515625" style="270" bestFit="1" customWidth="1"/>
    <col min="18" max="16384" width="9.140625" style="263"/>
  </cols>
  <sheetData>
    <row r="1" spans="1:17" s="262" customFormat="1" ht="38.25" x14ac:dyDescent="0.2">
      <c r="A1" s="39" t="s">
        <v>0</v>
      </c>
      <c r="B1" s="39" t="s">
        <v>24</v>
      </c>
      <c r="C1" s="39" t="s">
        <v>55</v>
      </c>
      <c r="D1" s="39" t="s">
        <v>54</v>
      </c>
      <c r="E1" s="39" t="s">
        <v>25</v>
      </c>
      <c r="F1" s="39" t="s">
        <v>1029</v>
      </c>
      <c r="G1" s="39" t="s">
        <v>1030</v>
      </c>
      <c r="H1" s="39" t="s">
        <v>52</v>
      </c>
      <c r="I1" s="39" t="s">
        <v>26</v>
      </c>
      <c r="J1" s="114" t="s">
        <v>27</v>
      </c>
      <c r="K1" s="114" t="s">
        <v>421</v>
      </c>
      <c r="L1" s="145" t="s">
        <v>1220</v>
      </c>
      <c r="M1" s="39" t="s">
        <v>1022</v>
      </c>
      <c r="N1" s="144" t="s">
        <v>1023</v>
      </c>
      <c r="O1" s="39" t="s">
        <v>1024</v>
      </c>
      <c r="P1" s="39" t="s">
        <v>1300</v>
      </c>
      <c r="Q1" s="291" t="s">
        <v>53</v>
      </c>
    </row>
    <row r="2" spans="1:17" x14ac:dyDescent="0.2">
      <c r="A2" s="110" t="s">
        <v>62</v>
      </c>
      <c r="B2" s="15"/>
      <c r="C2" s="15"/>
      <c r="D2" s="15"/>
      <c r="E2" s="140"/>
      <c r="F2" s="15"/>
      <c r="G2" s="15"/>
      <c r="H2" s="15"/>
      <c r="I2" s="15"/>
      <c r="J2" s="15"/>
      <c r="K2" s="15"/>
      <c r="L2" s="142"/>
      <c r="M2" s="15"/>
      <c r="N2" s="15"/>
      <c r="O2" s="40"/>
      <c r="P2" s="40"/>
      <c r="Q2" s="141"/>
    </row>
    <row r="3" spans="1:17" ht="25.5" x14ac:dyDescent="0.2">
      <c r="A3" s="21" t="s">
        <v>1</v>
      </c>
      <c r="B3" s="21" t="s">
        <v>647</v>
      </c>
      <c r="C3" s="119" t="s">
        <v>660</v>
      </c>
      <c r="D3" s="119">
        <v>4</v>
      </c>
      <c r="E3" s="137" t="s">
        <v>668</v>
      </c>
      <c r="F3" s="21">
        <v>11100</v>
      </c>
      <c r="G3" s="21" t="s">
        <v>59</v>
      </c>
      <c r="H3" s="21">
        <v>4</v>
      </c>
      <c r="I3" s="21">
        <v>1988</v>
      </c>
      <c r="J3" s="120" t="s">
        <v>682</v>
      </c>
      <c r="K3" s="120" t="s">
        <v>669</v>
      </c>
      <c r="L3" s="252">
        <v>81281</v>
      </c>
      <c r="M3" s="138" t="s">
        <v>995</v>
      </c>
      <c r="N3" s="138" t="s">
        <v>995</v>
      </c>
      <c r="O3" s="138" t="s">
        <v>995</v>
      </c>
      <c r="P3" s="130" t="s">
        <v>59</v>
      </c>
      <c r="Q3" s="264" t="s">
        <v>1005</v>
      </c>
    </row>
    <row r="4" spans="1:17" ht="25.5" x14ac:dyDescent="0.2">
      <c r="A4" s="21" t="s">
        <v>2</v>
      </c>
      <c r="B4" s="21" t="s">
        <v>648</v>
      </c>
      <c r="C4" s="119" t="s">
        <v>661</v>
      </c>
      <c r="D4" s="119" t="s">
        <v>666</v>
      </c>
      <c r="E4" s="137" t="s">
        <v>668</v>
      </c>
      <c r="F4" s="21">
        <v>2000</v>
      </c>
      <c r="G4" s="120" t="s">
        <v>695</v>
      </c>
      <c r="H4" s="21">
        <v>5</v>
      </c>
      <c r="I4" s="21">
        <v>1996</v>
      </c>
      <c r="J4" s="120" t="s">
        <v>683</v>
      </c>
      <c r="K4" s="120" t="s">
        <v>670</v>
      </c>
      <c r="L4" s="252">
        <v>26493</v>
      </c>
      <c r="M4" s="138" t="s">
        <v>995</v>
      </c>
      <c r="N4" s="138" t="s">
        <v>995</v>
      </c>
      <c r="O4" s="138" t="s">
        <v>995</v>
      </c>
      <c r="P4" s="130" t="s">
        <v>59</v>
      </c>
      <c r="Q4" s="264" t="s">
        <v>1006</v>
      </c>
    </row>
    <row r="5" spans="1:17" ht="25.5" x14ac:dyDescent="0.2">
      <c r="A5" s="21" t="s">
        <v>3</v>
      </c>
      <c r="B5" s="21" t="s">
        <v>649</v>
      </c>
      <c r="C5" s="119" t="s">
        <v>662</v>
      </c>
      <c r="D5" s="119">
        <v>244</v>
      </c>
      <c r="E5" s="137" t="s">
        <v>668</v>
      </c>
      <c r="F5" s="21">
        <v>6830</v>
      </c>
      <c r="G5" s="21" t="s">
        <v>59</v>
      </c>
      <c r="H5" s="21">
        <v>6</v>
      </c>
      <c r="I5" s="21">
        <v>1984</v>
      </c>
      <c r="J5" s="120" t="s">
        <v>684</v>
      </c>
      <c r="K5" s="120" t="s">
        <v>671</v>
      </c>
      <c r="L5" s="252">
        <v>93050</v>
      </c>
      <c r="M5" s="138" t="s">
        <v>995</v>
      </c>
      <c r="N5" s="138" t="s">
        <v>995</v>
      </c>
      <c r="O5" s="138" t="s">
        <v>995</v>
      </c>
      <c r="P5" s="130" t="s">
        <v>59</v>
      </c>
      <c r="Q5" s="264" t="s">
        <v>1007</v>
      </c>
    </row>
    <row r="6" spans="1:17" ht="25.5" x14ac:dyDescent="0.2">
      <c r="A6" s="21" t="s">
        <v>4</v>
      </c>
      <c r="B6" s="21" t="s">
        <v>650</v>
      </c>
      <c r="C6" s="119" t="s">
        <v>662</v>
      </c>
      <c r="D6" s="119">
        <v>200</v>
      </c>
      <c r="E6" s="137" t="s">
        <v>668</v>
      </c>
      <c r="F6" s="21">
        <v>6842</v>
      </c>
      <c r="G6" s="21">
        <v>5800</v>
      </c>
      <c r="H6" s="21">
        <v>6</v>
      </c>
      <c r="I6" s="21">
        <v>1984</v>
      </c>
      <c r="J6" s="120" t="s">
        <v>685</v>
      </c>
      <c r="K6" s="120" t="s">
        <v>672</v>
      </c>
      <c r="L6" s="252">
        <v>53660</v>
      </c>
      <c r="M6" s="138" t="s">
        <v>995</v>
      </c>
      <c r="N6" s="138" t="s">
        <v>995</v>
      </c>
      <c r="O6" s="138" t="s">
        <v>995</v>
      </c>
      <c r="P6" s="130" t="s">
        <v>59</v>
      </c>
      <c r="Q6" s="264" t="s">
        <v>1008</v>
      </c>
    </row>
    <row r="7" spans="1:17" ht="25.5" x14ac:dyDescent="0.2">
      <c r="A7" s="21" t="s">
        <v>5</v>
      </c>
      <c r="B7" s="21" t="s">
        <v>651</v>
      </c>
      <c r="C7" s="119" t="s">
        <v>662</v>
      </c>
      <c r="D7" s="119">
        <v>244</v>
      </c>
      <c r="E7" s="137" t="s">
        <v>668</v>
      </c>
      <c r="F7" s="21">
        <v>6842</v>
      </c>
      <c r="G7" s="21">
        <v>3500</v>
      </c>
      <c r="H7" s="21">
        <v>6</v>
      </c>
      <c r="I7" s="21">
        <v>1988</v>
      </c>
      <c r="J7" s="120" t="s">
        <v>686</v>
      </c>
      <c r="K7" s="120" t="s">
        <v>673</v>
      </c>
      <c r="L7" s="252">
        <v>65413</v>
      </c>
      <c r="M7" s="138" t="s">
        <v>995</v>
      </c>
      <c r="N7" s="138" t="s">
        <v>995</v>
      </c>
      <c r="O7" s="138" t="s">
        <v>995</v>
      </c>
      <c r="P7" s="130" t="s">
        <v>59</v>
      </c>
      <c r="Q7" s="264" t="s">
        <v>1009</v>
      </c>
    </row>
    <row r="8" spans="1:17" ht="25.5" x14ac:dyDescent="0.2">
      <c r="A8" s="21" t="s">
        <v>6</v>
      </c>
      <c r="B8" s="21" t="s">
        <v>652</v>
      </c>
      <c r="C8" s="119" t="s">
        <v>660</v>
      </c>
      <c r="D8" s="119">
        <v>4</v>
      </c>
      <c r="E8" s="137" t="s">
        <v>668</v>
      </c>
      <c r="F8" s="21">
        <v>11100</v>
      </c>
      <c r="G8" s="21" t="s">
        <v>59</v>
      </c>
      <c r="H8" s="21">
        <v>4</v>
      </c>
      <c r="I8" s="21">
        <v>1991</v>
      </c>
      <c r="J8" s="120" t="s">
        <v>687</v>
      </c>
      <c r="K8" s="120" t="s">
        <v>674</v>
      </c>
      <c r="L8" s="252">
        <v>48469</v>
      </c>
      <c r="M8" s="138" t="s">
        <v>995</v>
      </c>
      <c r="N8" s="138" t="s">
        <v>995</v>
      </c>
      <c r="O8" s="138" t="s">
        <v>995</v>
      </c>
      <c r="P8" s="130" t="s">
        <v>59</v>
      </c>
      <c r="Q8" s="264" t="s">
        <v>1010</v>
      </c>
    </row>
    <row r="9" spans="1:17" ht="25.5" x14ac:dyDescent="0.2">
      <c r="A9" s="21" t="s">
        <v>7</v>
      </c>
      <c r="B9" s="21" t="s">
        <v>653</v>
      </c>
      <c r="C9" s="119" t="s">
        <v>661</v>
      </c>
      <c r="D9" s="119" t="s">
        <v>666</v>
      </c>
      <c r="E9" s="137" t="s">
        <v>668</v>
      </c>
      <c r="F9" s="21">
        <v>2000</v>
      </c>
      <c r="G9" s="120" t="s">
        <v>695</v>
      </c>
      <c r="H9" s="21">
        <v>5</v>
      </c>
      <c r="I9" s="21">
        <v>1996</v>
      </c>
      <c r="J9" s="120" t="s">
        <v>688</v>
      </c>
      <c r="K9" s="120" t="s">
        <v>675</v>
      </c>
      <c r="L9" s="252">
        <v>35755</v>
      </c>
      <c r="M9" s="138" t="s">
        <v>995</v>
      </c>
      <c r="N9" s="138" t="s">
        <v>995</v>
      </c>
      <c r="O9" s="138" t="s">
        <v>995</v>
      </c>
      <c r="P9" s="130" t="s">
        <v>59</v>
      </c>
      <c r="Q9" s="264" t="s">
        <v>1010</v>
      </c>
    </row>
    <row r="10" spans="1:17" ht="25.5" x14ac:dyDescent="0.2">
      <c r="A10" s="21" t="s">
        <v>8</v>
      </c>
      <c r="B10" s="21" t="s">
        <v>654</v>
      </c>
      <c r="C10" s="119" t="s">
        <v>661</v>
      </c>
      <c r="D10" s="119" t="s">
        <v>666</v>
      </c>
      <c r="E10" s="137" t="s">
        <v>668</v>
      </c>
      <c r="F10" s="21">
        <v>1968</v>
      </c>
      <c r="G10" s="120" t="s">
        <v>695</v>
      </c>
      <c r="H10" s="21">
        <v>6</v>
      </c>
      <c r="I10" s="21">
        <v>1993</v>
      </c>
      <c r="J10" s="120" t="s">
        <v>689</v>
      </c>
      <c r="K10" s="120" t="s">
        <v>676</v>
      </c>
      <c r="L10" s="252">
        <v>37220</v>
      </c>
      <c r="M10" s="138" t="s">
        <v>995</v>
      </c>
      <c r="N10" s="138" t="s">
        <v>995</v>
      </c>
      <c r="O10" s="138" t="s">
        <v>995</v>
      </c>
      <c r="P10" s="130" t="s">
        <v>59</v>
      </c>
      <c r="Q10" s="264" t="s">
        <v>1011</v>
      </c>
    </row>
    <row r="11" spans="1:17" ht="25.5" x14ac:dyDescent="0.2">
      <c r="A11" s="21" t="s">
        <v>9</v>
      </c>
      <c r="B11" s="21" t="s">
        <v>655</v>
      </c>
      <c r="C11" s="119" t="s">
        <v>661</v>
      </c>
      <c r="D11" s="119" t="s">
        <v>666</v>
      </c>
      <c r="E11" s="137" t="s">
        <v>668</v>
      </c>
      <c r="F11" s="21">
        <v>1984</v>
      </c>
      <c r="G11" s="120" t="s">
        <v>695</v>
      </c>
      <c r="H11" s="21">
        <v>6</v>
      </c>
      <c r="I11" s="21">
        <v>1993</v>
      </c>
      <c r="J11" s="120" t="s">
        <v>690</v>
      </c>
      <c r="K11" s="120" t="s">
        <v>677</v>
      </c>
      <c r="L11" s="252">
        <v>46860</v>
      </c>
      <c r="M11" s="138" t="s">
        <v>995</v>
      </c>
      <c r="N11" s="138" t="s">
        <v>995</v>
      </c>
      <c r="O11" s="138" t="s">
        <v>995</v>
      </c>
      <c r="P11" s="130" t="s">
        <v>59</v>
      </c>
      <c r="Q11" s="264" t="s">
        <v>1012</v>
      </c>
    </row>
    <row r="12" spans="1:17" ht="25.5" x14ac:dyDescent="0.2">
      <c r="A12" s="21" t="s">
        <v>10</v>
      </c>
      <c r="B12" s="21" t="s">
        <v>656</v>
      </c>
      <c r="C12" s="119" t="s">
        <v>663</v>
      </c>
      <c r="D12" s="119">
        <v>2</v>
      </c>
      <c r="E12" s="137" t="s">
        <v>668</v>
      </c>
      <c r="F12" s="21">
        <v>1998</v>
      </c>
      <c r="G12" s="21" t="s">
        <v>59</v>
      </c>
      <c r="H12" s="21">
        <v>5</v>
      </c>
      <c r="I12" s="21">
        <v>1997</v>
      </c>
      <c r="J12" s="120" t="s">
        <v>691</v>
      </c>
      <c r="K12" s="120" t="s">
        <v>678</v>
      </c>
      <c r="L12" s="252">
        <v>46460</v>
      </c>
      <c r="M12" s="138" t="s">
        <v>995</v>
      </c>
      <c r="N12" s="138" t="s">
        <v>995</v>
      </c>
      <c r="O12" s="138" t="s">
        <v>995</v>
      </c>
      <c r="P12" s="130" t="s">
        <v>59</v>
      </c>
      <c r="Q12" s="264" t="s">
        <v>1013</v>
      </c>
    </row>
    <row r="13" spans="1:17" ht="25.5" x14ac:dyDescent="0.2">
      <c r="A13" s="21" t="s">
        <v>11</v>
      </c>
      <c r="B13" s="21" t="s">
        <v>657</v>
      </c>
      <c r="C13" s="119" t="s">
        <v>664</v>
      </c>
      <c r="D13" s="119" t="s">
        <v>667</v>
      </c>
      <c r="E13" s="137" t="s">
        <v>668</v>
      </c>
      <c r="F13" s="21">
        <v>2417</v>
      </c>
      <c r="G13" s="21" t="s">
        <v>59</v>
      </c>
      <c r="H13" s="21">
        <v>7</v>
      </c>
      <c r="I13" s="21">
        <v>1998</v>
      </c>
      <c r="J13" s="120" t="s">
        <v>692</v>
      </c>
      <c r="K13" s="120" t="s">
        <v>679</v>
      </c>
      <c r="L13" s="252">
        <v>40910</v>
      </c>
      <c r="M13" s="138" t="s">
        <v>995</v>
      </c>
      <c r="N13" s="138" t="s">
        <v>995</v>
      </c>
      <c r="O13" s="138" t="s">
        <v>995</v>
      </c>
      <c r="P13" s="130" t="s">
        <v>59</v>
      </c>
      <c r="Q13" s="264" t="s">
        <v>1014</v>
      </c>
    </row>
    <row r="14" spans="1:17" ht="25.5" x14ac:dyDescent="0.2">
      <c r="A14" s="21" t="s">
        <v>12</v>
      </c>
      <c r="B14" s="21" t="s">
        <v>658</v>
      </c>
      <c r="C14" s="119" t="s">
        <v>665</v>
      </c>
      <c r="D14" s="119">
        <v>15</v>
      </c>
      <c r="E14" s="137" t="s">
        <v>668</v>
      </c>
      <c r="F14" s="21">
        <v>2120</v>
      </c>
      <c r="G14" s="21">
        <v>900</v>
      </c>
      <c r="H14" s="21">
        <v>8</v>
      </c>
      <c r="I14" s="21">
        <v>1975</v>
      </c>
      <c r="J14" s="120" t="s">
        <v>693</v>
      </c>
      <c r="K14" s="120" t="s">
        <v>680</v>
      </c>
      <c r="L14" s="251" t="s">
        <v>59</v>
      </c>
      <c r="M14" s="138" t="s">
        <v>995</v>
      </c>
      <c r="N14" s="138" t="s">
        <v>995</v>
      </c>
      <c r="O14" s="138" t="s">
        <v>995</v>
      </c>
      <c r="P14" s="130" t="s">
        <v>59</v>
      </c>
      <c r="Q14" s="264" t="s">
        <v>1015</v>
      </c>
    </row>
    <row r="15" spans="1:17" ht="25.5" x14ac:dyDescent="0.2">
      <c r="A15" s="21" t="s">
        <v>13</v>
      </c>
      <c r="B15" s="21" t="s">
        <v>659</v>
      </c>
      <c r="C15" s="119" t="s">
        <v>661</v>
      </c>
      <c r="D15" s="119" t="s">
        <v>666</v>
      </c>
      <c r="E15" s="137" t="s">
        <v>668</v>
      </c>
      <c r="F15" s="21">
        <v>1968</v>
      </c>
      <c r="G15" s="21" t="s">
        <v>59</v>
      </c>
      <c r="H15" s="21">
        <v>6</v>
      </c>
      <c r="I15" s="21">
        <v>1996</v>
      </c>
      <c r="J15" s="120" t="s">
        <v>694</v>
      </c>
      <c r="K15" s="120" t="s">
        <v>681</v>
      </c>
      <c r="L15" s="252">
        <v>42350</v>
      </c>
      <c r="M15" s="138" t="s">
        <v>995</v>
      </c>
      <c r="N15" s="138" t="s">
        <v>995</v>
      </c>
      <c r="O15" s="138" t="s">
        <v>995</v>
      </c>
      <c r="P15" s="130" t="s">
        <v>59</v>
      </c>
      <c r="Q15" s="264" t="s">
        <v>1015</v>
      </c>
    </row>
    <row r="16" spans="1:17" s="266" customFormat="1" ht="25.5" x14ac:dyDescent="0.2">
      <c r="A16" s="21" t="s">
        <v>28</v>
      </c>
      <c r="B16" s="21" t="s">
        <v>896</v>
      </c>
      <c r="C16" s="21" t="s">
        <v>897</v>
      </c>
      <c r="D16" s="137" t="s">
        <v>996</v>
      </c>
      <c r="E16" s="137" t="s">
        <v>997</v>
      </c>
      <c r="F16" s="21">
        <v>1910</v>
      </c>
      <c r="G16" s="21" t="s">
        <v>59</v>
      </c>
      <c r="H16" s="21">
        <v>5</v>
      </c>
      <c r="I16" s="21">
        <v>2004</v>
      </c>
      <c r="J16" s="120" t="s">
        <v>899</v>
      </c>
      <c r="K16" s="120" t="s">
        <v>898</v>
      </c>
      <c r="L16" s="252">
        <f>6511*1.23</f>
        <v>8008.53</v>
      </c>
      <c r="M16" s="143" t="s">
        <v>998</v>
      </c>
      <c r="N16" s="143" t="s">
        <v>998</v>
      </c>
      <c r="O16" s="143" t="s">
        <v>998</v>
      </c>
      <c r="P16" s="143" t="s">
        <v>998</v>
      </c>
      <c r="Q16" s="265" t="s">
        <v>1004</v>
      </c>
    </row>
    <row r="17" spans="1:17" s="266" customFormat="1" ht="25.5" x14ac:dyDescent="0.2">
      <c r="A17" s="21" t="s">
        <v>29</v>
      </c>
      <c r="B17" s="21" t="s">
        <v>999</v>
      </c>
      <c r="C17" s="21" t="s">
        <v>897</v>
      </c>
      <c r="D17" s="137" t="s">
        <v>1000</v>
      </c>
      <c r="E17" s="137" t="s">
        <v>997</v>
      </c>
      <c r="F17" s="21">
        <v>1108</v>
      </c>
      <c r="G17" s="21" t="s">
        <v>59</v>
      </c>
      <c r="H17" s="21">
        <v>5</v>
      </c>
      <c r="I17" s="21">
        <v>2008</v>
      </c>
      <c r="J17" s="120" t="s">
        <v>1001</v>
      </c>
      <c r="K17" s="120" t="s">
        <v>59</v>
      </c>
      <c r="L17" s="252">
        <v>9956</v>
      </c>
      <c r="M17" s="143" t="s">
        <v>1002</v>
      </c>
      <c r="N17" s="143" t="s">
        <v>1002</v>
      </c>
      <c r="O17" s="143" t="s">
        <v>1002</v>
      </c>
      <c r="P17" s="143" t="s">
        <v>1002</v>
      </c>
      <c r="Q17" s="265" t="s">
        <v>1003</v>
      </c>
    </row>
    <row r="18" spans="1:17" x14ac:dyDescent="0.2">
      <c r="A18" s="110" t="s">
        <v>63</v>
      </c>
      <c r="B18" s="15"/>
      <c r="C18" s="15"/>
      <c r="D18" s="15"/>
      <c r="E18" s="140"/>
      <c r="F18" s="15"/>
      <c r="G18" s="15"/>
      <c r="H18" s="15"/>
      <c r="I18" s="15"/>
      <c r="J18" s="15"/>
      <c r="K18" s="15"/>
      <c r="L18" s="253"/>
      <c r="M18" s="15"/>
      <c r="N18" s="15"/>
      <c r="O18" s="40"/>
      <c r="P18" s="40"/>
      <c r="Q18" s="141"/>
    </row>
    <row r="19" spans="1:17" x14ac:dyDescent="0.2">
      <c r="A19" s="21" t="s">
        <v>1</v>
      </c>
      <c r="B19" s="21" t="s">
        <v>509</v>
      </c>
      <c r="C19" s="119" t="s">
        <v>412</v>
      </c>
      <c r="D19" s="119" t="s">
        <v>510</v>
      </c>
      <c r="E19" s="137" t="s">
        <v>511</v>
      </c>
      <c r="F19" s="21">
        <v>2198</v>
      </c>
      <c r="G19" s="21">
        <v>3500</v>
      </c>
      <c r="H19" s="21">
        <v>9</v>
      </c>
      <c r="I19" s="21">
        <v>2008</v>
      </c>
      <c r="J19" s="120" t="s">
        <v>513</v>
      </c>
      <c r="K19" s="120" t="s">
        <v>512</v>
      </c>
      <c r="L19" s="252">
        <f>17367*1.23</f>
        <v>21361.41</v>
      </c>
      <c r="M19" s="143" t="s">
        <v>697</v>
      </c>
      <c r="N19" s="151" t="s">
        <v>696</v>
      </c>
      <c r="O19" s="143" t="s">
        <v>697</v>
      </c>
      <c r="P19" s="143" t="s">
        <v>697</v>
      </c>
      <c r="Q19" s="21" t="s">
        <v>59</v>
      </c>
    </row>
    <row r="20" spans="1:17" x14ac:dyDescent="0.2">
      <c r="A20" s="110" t="s">
        <v>65</v>
      </c>
      <c r="B20" s="15"/>
      <c r="C20" s="15"/>
      <c r="D20" s="15"/>
      <c r="E20" s="140"/>
      <c r="F20" s="15"/>
      <c r="G20" s="15"/>
      <c r="H20" s="15"/>
      <c r="I20" s="15"/>
      <c r="J20" s="15"/>
      <c r="K20" s="15"/>
      <c r="L20" s="253"/>
      <c r="M20" s="15"/>
      <c r="N20" s="15"/>
      <c r="O20" s="40"/>
      <c r="P20" s="40"/>
      <c r="Q20" s="141"/>
    </row>
    <row r="21" spans="1:17" x14ac:dyDescent="0.2">
      <c r="A21" s="21" t="s">
        <v>1</v>
      </c>
      <c r="B21" s="21" t="s">
        <v>396</v>
      </c>
      <c r="C21" s="119" t="s">
        <v>409</v>
      </c>
      <c r="D21" s="119" t="s">
        <v>413</v>
      </c>
      <c r="E21" s="148" t="s">
        <v>1018</v>
      </c>
      <c r="F21" s="21">
        <v>4580</v>
      </c>
      <c r="G21" s="21" t="s">
        <v>59</v>
      </c>
      <c r="H21" s="21">
        <v>59</v>
      </c>
      <c r="I21" s="21">
        <v>2001</v>
      </c>
      <c r="J21" s="120" t="s">
        <v>435</v>
      </c>
      <c r="K21" s="120" t="s">
        <v>422</v>
      </c>
      <c r="L21" s="252">
        <f>50000*1.23</f>
        <v>61500</v>
      </c>
      <c r="M21" s="148" t="s">
        <v>995</v>
      </c>
      <c r="N21" s="148" t="s">
        <v>995</v>
      </c>
      <c r="O21" s="148" t="s">
        <v>995</v>
      </c>
      <c r="P21" s="21" t="s">
        <v>59</v>
      </c>
      <c r="Q21" s="21" t="s">
        <v>59</v>
      </c>
    </row>
    <row r="22" spans="1:17" x14ac:dyDescent="0.2">
      <c r="A22" s="21" t="s">
        <v>2</v>
      </c>
      <c r="B22" s="21" t="s">
        <v>397</v>
      </c>
      <c r="C22" s="119" t="s">
        <v>409</v>
      </c>
      <c r="D22" s="119" t="s">
        <v>413</v>
      </c>
      <c r="E22" s="148" t="s">
        <v>1018</v>
      </c>
      <c r="F22" s="21">
        <v>4580</v>
      </c>
      <c r="G22" s="21" t="s">
        <v>59</v>
      </c>
      <c r="H22" s="21">
        <v>43</v>
      </c>
      <c r="I22" s="21">
        <v>2001</v>
      </c>
      <c r="J22" s="120" t="s">
        <v>436</v>
      </c>
      <c r="K22" s="120" t="s">
        <v>423</v>
      </c>
      <c r="L22" s="252">
        <f>42800*1.23</f>
        <v>52644</v>
      </c>
      <c r="M22" s="148" t="s">
        <v>995</v>
      </c>
      <c r="N22" s="148" t="s">
        <v>995</v>
      </c>
      <c r="O22" s="148" t="s">
        <v>995</v>
      </c>
      <c r="P22" s="21" t="s">
        <v>59</v>
      </c>
      <c r="Q22" s="21" t="s">
        <v>59</v>
      </c>
    </row>
    <row r="23" spans="1:17" x14ac:dyDescent="0.2">
      <c r="A23" s="21" t="s">
        <v>3</v>
      </c>
      <c r="B23" s="21" t="s">
        <v>398</v>
      </c>
      <c r="C23" s="119" t="s">
        <v>409</v>
      </c>
      <c r="D23" s="119" t="s">
        <v>413</v>
      </c>
      <c r="E23" s="148" t="s">
        <v>1018</v>
      </c>
      <c r="F23" s="21">
        <v>4580</v>
      </c>
      <c r="G23" s="21" t="s">
        <v>59</v>
      </c>
      <c r="H23" s="21">
        <v>43</v>
      </c>
      <c r="I23" s="21">
        <v>2002</v>
      </c>
      <c r="J23" s="120" t="s">
        <v>437</v>
      </c>
      <c r="K23" s="120" t="s">
        <v>424</v>
      </c>
      <c r="L23" s="252">
        <f>40500*1.23</f>
        <v>49815</v>
      </c>
      <c r="M23" s="143" t="s">
        <v>1026</v>
      </c>
      <c r="N23" s="143" t="s">
        <v>1026</v>
      </c>
      <c r="O23" s="143" t="s">
        <v>1026</v>
      </c>
      <c r="P23" s="21" t="s">
        <v>59</v>
      </c>
      <c r="Q23" s="21" t="s">
        <v>59</v>
      </c>
    </row>
    <row r="24" spans="1:17" x14ac:dyDescent="0.2">
      <c r="A24" s="21" t="s">
        <v>4</v>
      </c>
      <c r="B24" s="21" t="s">
        <v>399</v>
      </c>
      <c r="C24" s="119" t="s">
        <v>410</v>
      </c>
      <c r="D24" s="119" t="s">
        <v>414</v>
      </c>
      <c r="E24" s="149" t="s">
        <v>1018</v>
      </c>
      <c r="F24" s="21">
        <v>4461</v>
      </c>
      <c r="G24" s="21" t="s">
        <v>59</v>
      </c>
      <c r="H24" s="21">
        <v>55</v>
      </c>
      <c r="I24" s="21">
        <v>2008</v>
      </c>
      <c r="J24" s="120" t="s">
        <v>438</v>
      </c>
      <c r="K24" s="120" t="s">
        <v>425</v>
      </c>
      <c r="L24" s="252">
        <f>109300*1.23</f>
        <v>134439</v>
      </c>
      <c r="M24" s="150" t="s">
        <v>995</v>
      </c>
      <c r="N24" s="150" t="s">
        <v>995</v>
      </c>
      <c r="O24" s="150" t="s">
        <v>995</v>
      </c>
      <c r="P24" s="21" t="s">
        <v>59</v>
      </c>
      <c r="Q24" s="21" t="s">
        <v>59</v>
      </c>
    </row>
    <row r="25" spans="1:17" x14ac:dyDescent="0.2">
      <c r="A25" s="21" t="s">
        <v>5</v>
      </c>
      <c r="B25" s="21" t="s">
        <v>400</v>
      </c>
      <c r="C25" s="119" t="s">
        <v>410</v>
      </c>
      <c r="D25" s="119" t="s">
        <v>415</v>
      </c>
      <c r="E25" s="149" t="s">
        <v>1018</v>
      </c>
      <c r="F25" s="21">
        <v>5900</v>
      </c>
      <c r="G25" s="21" t="s">
        <v>59</v>
      </c>
      <c r="H25" s="21">
        <v>56</v>
      </c>
      <c r="I25" s="21">
        <v>2003</v>
      </c>
      <c r="J25" s="120" t="s">
        <v>439</v>
      </c>
      <c r="K25" s="120" t="s">
        <v>426</v>
      </c>
      <c r="L25" s="252">
        <f>60000*1.23</f>
        <v>73800</v>
      </c>
      <c r="M25" s="143" t="s">
        <v>1027</v>
      </c>
      <c r="N25" s="143" t="s">
        <v>1027</v>
      </c>
      <c r="O25" s="143" t="s">
        <v>1027</v>
      </c>
      <c r="P25" s="21" t="s">
        <v>59</v>
      </c>
      <c r="Q25" s="21" t="s">
        <v>59</v>
      </c>
    </row>
    <row r="26" spans="1:17" x14ac:dyDescent="0.2">
      <c r="A26" s="21" t="s">
        <v>6</v>
      </c>
      <c r="B26" s="21" t="s">
        <v>401</v>
      </c>
      <c r="C26" s="119" t="s">
        <v>411</v>
      </c>
      <c r="D26" s="119">
        <v>345</v>
      </c>
      <c r="E26" s="149" t="s">
        <v>1018</v>
      </c>
      <c r="F26" s="21">
        <v>11967</v>
      </c>
      <c r="G26" s="21" t="s">
        <v>59</v>
      </c>
      <c r="H26" s="21">
        <v>86</v>
      </c>
      <c r="I26" s="21">
        <v>1999</v>
      </c>
      <c r="J26" s="120" t="s">
        <v>440</v>
      </c>
      <c r="K26" s="120" t="s">
        <v>427</v>
      </c>
      <c r="L26" s="252">
        <f>52600*1.23</f>
        <v>64698</v>
      </c>
      <c r="M26" s="143" t="s">
        <v>1028</v>
      </c>
      <c r="N26" s="143" t="s">
        <v>1028</v>
      </c>
      <c r="O26" s="143" t="s">
        <v>1028</v>
      </c>
      <c r="P26" s="21" t="s">
        <v>59</v>
      </c>
      <c r="Q26" s="21" t="s">
        <v>59</v>
      </c>
    </row>
    <row r="27" spans="1:17" x14ac:dyDescent="0.2">
      <c r="A27" s="21" t="s">
        <v>7</v>
      </c>
      <c r="B27" s="21" t="s">
        <v>402</v>
      </c>
      <c r="C27" s="119" t="s">
        <v>410</v>
      </c>
      <c r="D27" s="119" t="s">
        <v>416</v>
      </c>
      <c r="E27" s="149" t="s">
        <v>1018</v>
      </c>
      <c r="F27" s="21">
        <v>10000</v>
      </c>
      <c r="G27" s="21" t="s">
        <v>59</v>
      </c>
      <c r="H27" s="21">
        <v>49</v>
      </c>
      <c r="I27" s="21">
        <v>1991</v>
      </c>
      <c r="J27" s="120" t="s">
        <v>441</v>
      </c>
      <c r="K27" s="120" t="s">
        <v>428</v>
      </c>
      <c r="L27" s="252">
        <f>9000*1.23</f>
        <v>11070</v>
      </c>
      <c r="M27" s="148" t="s">
        <v>995</v>
      </c>
      <c r="N27" s="148" t="s">
        <v>995</v>
      </c>
      <c r="O27" s="148" t="s">
        <v>995</v>
      </c>
      <c r="P27" s="21" t="s">
        <v>59</v>
      </c>
      <c r="Q27" s="21" t="s">
        <v>59</v>
      </c>
    </row>
    <row r="28" spans="1:17" x14ac:dyDescent="0.2">
      <c r="A28" s="21" t="s">
        <v>8</v>
      </c>
      <c r="B28" s="21" t="s">
        <v>403</v>
      </c>
      <c r="C28" s="119" t="s">
        <v>410</v>
      </c>
      <c r="D28" s="119" t="s">
        <v>417</v>
      </c>
      <c r="E28" s="149" t="s">
        <v>1018</v>
      </c>
      <c r="F28" s="21">
        <v>11100</v>
      </c>
      <c r="G28" s="21" t="s">
        <v>59</v>
      </c>
      <c r="H28" s="21">
        <v>64</v>
      </c>
      <c r="I28" s="21">
        <v>1988</v>
      </c>
      <c r="J28" s="120" t="s">
        <v>442</v>
      </c>
      <c r="K28" s="120" t="s">
        <v>429</v>
      </c>
      <c r="L28" s="252">
        <f>5000*1.23</f>
        <v>6150</v>
      </c>
      <c r="M28" s="148" t="s">
        <v>995</v>
      </c>
      <c r="N28" s="148" t="s">
        <v>995</v>
      </c>
      <c r="O28" s="148" t="s">
        <v>995</v>
      </c>
      <c r="P28" s="21" t="s">
        <v>59</v>
      </c>
      <c r="Q28" s="21" t="s">
        <v>59</v>
      </c>
    </row>
    <row r="29" spans="1:17" x14ac:dyDescent="0.2">
      <c r="A29" s="21" t="s">
        <v>9</v>
      </c>
      <c r="B29" s="21" t="s">
        <v>404</v>
      </c>
      <c r="C29" s="119" t="s">
        <v>412</v>
      </c>
      <c r="D29" s="119" t="s">
        <v>418</v>
      </c>
      <c r="E29" s="149" t="s">
        <v>997</v>
      </c>
      <c r="F29" s="21">
        <v>1868</v>
      </c>
      <c r="G29" s="21" t="s">
        <v>59</v>
      </c>
      <c r="H29" s="21">
        <v>5</v>
      </c>
      <c r="I29" s="21">
        <v>2001</v>
      </c>
      <c r="J29" s="120" t="s">
        <v>443</v>
      </c>
      <c r="K29" s="120" t="s">
        <v>430</v>
      </c>
      <c r="L29" s="252">
        <f>4000*1.23</f>
        <v>4920</v>
      </c>
      <c r="M29" s="148" t="s">
        <v>995</v>
      </c>
      <c r="N29" s="148" t="s">
        <v>995</v>
      </c>
      <c r="O29" s="148" t="s">
        <v>995</v>
      </c>
      <c r="P29" s="21" t="s">
        <v>59</v>
      </c>
      <c r="Q29" s="21" t="s">
        <v>59</v>
      </c>
    </row>
    <row r="30" spans="1:17" x14ac:dyDescent="0.2">
      <c r="A30" s="21" t="s">
        <v>10</v>
      </c>
      <c r="B30" s="21" t="s">
        <v>405</v>
      </c>
      <c r="C30" s="119" t="s">
        <v>1021</v>
      </c>
      <c r="D30" s="119" t="s">
        <v>1019</v>
      </c>
      <c r="E30" s="149" t="s">
        <v>997</v>
      </c>
      <c r="F30" s="21">
        <v>1968</v>
      </c>
      <c r="G30" s="21" t="s">
        <v>59</v>
      </c>
      <c r="H30" s="21">
        <v>8</v>
      </c>
      <c r="I30" s="21">
        <v>1992</v>
      </c>
      <c r="J30" s="120" t="s">
        <v>444</v>
      </c>
      <c r="K30" s="120" t="s">
        <v>431</v>
      </c>
      <c r="L30" s="252">
        <f>3000*1.23</f>
        <v>3690</v>
      </c>
      <c r="M30" s="148" t="s">
        <v>995</v>
      </c>
      <c r="N30" s="148" t="s">
        <v>995</v>
      </c>
      <c r="O30" s="148" t="s">
        <v>995</v>
      </c>
      <c r="P30" s="21" t="s">
        <v>59</v>
      </c>
      <c r="Q30" s="21" t="s">
        <v>59</v>
      </c>
    </row>
    <row r="31" spans="1:17" x14ac:dyDescent="0.2">
      <c r="A31" s="21" t="s">
        <v>11</v>
      </c>
      <c r="B31" s="21" t="s">
        <v>406</v>
      </c>
      <c r="C31" s="119" t="s">
        <v>1021</v>
      </c>
      <c r="D31" s="119" t="s">
        <v>1020</v>
      </c>
      <c r="E31" s="149" t="s">
        <v>997</v>
      </c>
      <c r="F31" s="21">
        <v>1896</v>
      </c>
      <c r="G31" s="21" t="s">
        <v>59</v>
      </c>
      <c r="H31" s="21">
        <v>8</v>
      </c>
      <c r="I31" s="21">
        <v>2005</v>
      </c>
      <c r="J31" s="120" t="s">
        <v>445</v>
      </c>
      <c r="K31" s="120" t="s">
        <v>432</v>
      </c>
      <c r="L31" s="252">
        <f>24500*1.23</f>
        <v>30135</v>
      </c>
      <c r="M31" s="148" t="s">
        <v>995</v>
      </c>
      <c r="N31" s="148" t="s">
        <v>995</v>
      </c>
      <c r="O31" s="148" t="s">
        <v>995</v>
      </c>
      <c r="P31" s="21" t="s">
        <v>59</v>
      </c>
      <c r="Q31" s="21" t="s">
        <v>59</v>
      </c>
    </row>
    <row r="32" spans="1:17" ht="25.5" x14ac:dyDescent="0.2">
      <c r="A32" s="21" t="s">
        <v>12</v>
      </c>
      <c r="B32" s="21" t="s">
        <v>407</v>
      </c>
      <c r="C32" s="146" t="s">
        <v>419</v>
      </c>
      <c r="D32" s="147" t="s">
        <v>59</v>
      </c>
      <c r="E32" s="149" t="s">
        <v>1017</v>
      </c>
      <c r="F32" s="21" t="s">
        <v>59</v>
      </c>
      <c r="G32" s="21" t="s">
        <v>59</v>
      </c>
      <c r="H32" s="21" t="s">
        <v>59</v>
      </c>
      <c r="I32" s="21">
        <v>2001</v>
      </c>
      <c r="J32" s="120" t="s">
        <v>446</v>
      </c>
      <c r="K32" s="120" t="s">
        <v>433</v>
      </c>
      <c r="L32" s="252">
        <v>0</v>
      </c>
      <c r="M32" s="148" t="s">
        <v>995</v>
      </c>
      <c r="N32" s="130" t="s">
        <v>59</v>
      </c>
      <c r="O32" s="21" t="s">
        <v>59</v>
      </c>
      <c r="P32" s="21" t="s">
        <v>59</v>
      </c>
      <c r="Q32" s="21" t="s">
        <v>59</v>
      </c>
    </row>
    <row r="33" spans="1:17" ht="25.5" x14ac:dyDescent="0.2">
      <c r="A33" s="21" t="s">
        <v>13</v>
      </c>
      <c r="B33" s="21" t="s">
        <v>408</v>
      </c>
      <c r="C33" s="146" t="s">
        <v>420</v>
      </c>
      <c r="D33" s="147" t="s">
        <v>1016</v>
      </c>
      <c r="E33" s="149" t="s">
        <v>1017</v>
      </c>
      <c r="F33" s="21" t="s">
        <v>59</v>
      </c>
      <c r="G33" s="21" t="s">
        <v>59</v>
      </c>
      <c r="H33" s="21" t="s">
        <v>59</v>
      </c>
      <c r="I33" s="21">
        <v>2002</v>
      </c>
      <c r="J33" s="120" t="s">
        <v>447</v>
      </c>
      <c r="K33" s="120" t="s">
        <v>434</v>
      </c>
      <c r="L33" s="252">
        <v>0</v>
      </c>
      <c r="M33" s="143" t="s">
        <v>1025</v>
      </c>
      <c r="N33" s="130" t="s">
        <v>59</v>
      </c>
      <c r="O33" s="21" t="s">
        <v>59</v>
      </c>
      <c r="P33" s="21" t="s">
        <v>59</v>
      </c>
      <c r="Q33" s="21" t="s">
        <v>59</v>
      </c>
    </row>
    <row r="34" spans="1:17" x14ac:dyDescent="0.2">
      <c r="A34" s="110" t="str">
        <f>'Zakładka nr 1'!B382</f>
        <v>Grodkowskie Wodociągi i Kanalizacja Sp. z o. o.</v>
      </c>
      <c r="B34" s="15"/>
      <c r="C34" s="15"/>
      <c r="D34" s="15"/>
      <c r="E34" s="140"/>
      <c r="F34" s="15"/>
      <c r="G34" s="15"/>
      <c r="H34" s="15"/>
      <c r="I34" s="15"/>
      <c r="J34" s="15"/>
      <c r="K34" s="15"/>
      <c r="L34" s="253"/>
      <c r="M34" s="15"/>
      <c r="N34" s="15"/>
      <c r="O34" s="40"/>
      <c r="P34" s="40"/>
      <c r="Q34" s="40"/>
    </row>
    <row r="35" spans="1:17" x14ac:dyDescent="0.2">
      <c r="A35" s="21" t="s">
        <v>1</v>
      </c>
      <c r="B35" s="21" t="s">
        <v>1031</v>
      </c>
      <c r="C35" s="119" t="s">
        <v>1032</v>
      </c>
      <c r="D35" s="255">
        <v>3302</v>
      </c>
      <c r="E35" s="137" t="s">
        <v>1033</v>
      </c>
      <c r="F35" s="21">
        <v>2417</v>
      </c>
      <c r="G35" s="21">
        <v>1100</v>
      </c>
      <c r="H35" s="21">
        <v>3</v>
      </c>
      <c r="I35" s="21">
        <v>1999</v>
      </c>
      <c r="J35" s="120" t="s">
        <v>1034</v>
      </c>
      <c r="K35" s="120" t="s">
        <v>59</v>
      </c>
      <c r="L35" s="254">
        <v>0</v>
      </c>
      <c r="M35" s="148" t="s">
        <v>995</v>
      </c>
      <c r="N35" s="130" t="s">
        <v>59</v>
      </c>
      <c r="O35" s="148" t="s">
        <v>995</v>
      </c>
      <c r="P35" s="130" t="s">
        <v>59</v>
      </c>
      <c r="Q35" s="21" t="s">
        <v>59</v>
      </c>
    </row>
    <row r="36" spans="1:17" x14ac:dyDescent="0.2">
      <c r="A36" s="21" t="s">
        <v>2</v>
      </c>
      <c r="B36" s="21" t="s">
        <v>1035</v>
      </c>
      <c r="C36" s="119" t="s">
        <v>1036</v>
      </c>
      <c r="D36" s="255">
        <v>215</v>
      </c>
      <c r="E36" s="137" t="s">
        <v>1033</v>
      </c>
      <c r="F36" s="21">
        <v>2417</v>
      </c>
      <c r="G36" s="21">
        <v>990</v>
      </c>
      <c r="H36" s="21">
        <v>3</v>
      </c>
      <c r="I36" s="21">
        <v>2003</v>
      </c>
      <c r="J36" s="120" t="s">
        <v>1037</v>
      </c>
      <c r="K36" s="120" t="s">
        <v>59</v>
      </c>
      <c r="L36" s="254">
        <v>0</v>
      </c>
      <c r="M36" s="148" t="s">
        <v>995</v>
      </c>
      <c r="N36" s="130" t="s">
        <v>59</v>
      </c>
      <c r="O36" s="148" t="s">
        <v>995</v>
      </c>
      <c r="P36" s="130" t="s">
        <v>59</v>
      </c>
      <c r="Q36" s="21" t="s">
        <v>59</v>
      </c>
    </row>
    <row r="37" spans="1:17" ht="25.5" x14ac:dyDescent="0.2">
      <c r="A37" s="21" t="s">
        <v>3</v>
      </c>
      <c r="B37" s="21" t="s">
        <v>1038</v>
      </c>
      <c r="C37" s="119" t="s">
        <v>1039</v>
      </c>
      <c r="D37" s="255" t="s">
        <v>1040</v>
      </c>
      <c r="E37" s="137" t="s">
        <v>1041</v>
      </c>
      <c r="F37" s="21">
        <v>1997</v>
      </c>
      <c r="G37" s="21">
        <v>2200</v>
      </c>
      <c r="H37" s="21">
        <v>2</v>
      </c>
      <c r="I37" s="21">
        <v>1989</v>
      </c>
      <c r="J37" s="120" t="s">
        <v>1042</v>
      </c>
      <c r="K37" s="120" t="s">
        <v>59</v>
      </c>
      <c r="L37" s="254">
        <v>0</v>
      </c>
      <c r="M37" s="148" t="s">
        <v>995</v>
      </c>
      <c r="N37" s="130" t="s">
        <v>59</v>
      </c>
      <c r="O37" s="148" t="s">
        <v>995</v>
      </c>
      <c r="P37" s="130" t="s">
        <v>59</v>
      </c>
      <c r="Q37" s="21" t="s">
        <v>59</v>
      </c>
    </row>
    <row r="38" spans="1:17" ht="25.5" x14ac:dyDescent="0.2">
      <c r="A38" s="21" t="s">
        <v>4</v>
      </c>
      <c r="B38" s="21" t="s">
        <v>1043</v>
      </c>
      <c r="C38" s="119" t="s">
        <v>1044</v>
      </c>
      <c r="D38" s="255">
        <v>7340</v>
      </c>
      <c r="E38" s="137" t="s">
        <v>1045</v>
      </c>
      <c r="F38" s="21">
        <v>3922</v>
      </c>
      <c r="G38" s="21" t="s">
        <v>59</v>
      </c>
      <c r="H38" s="21">
        <v>1</v>
      </c>
      <c r="I38" s="21">
        <v>2000</v>
      </c>
      <c r="J38" s="120" t="s">
        <v>1046</v>
      </c>
      <c r="K38" s="120" t="s">
        <v>59</v>
      </c>
      <c r="L38" s="254">
        <v>0</v>
      </c>
      <c r="M38" s="148" t="s">
        <v>995</v>
      </c>
      <c r="N38" s="130" t="s">
        <v>59</v>
      </c>
      <c r="O38" s="148" t="s">
        <v>995</v>
      </c>
      <c r="P38" s="130" t="s">
        <v>59</v>
      </c>
      <c r="Q38" s="21" t="s">
        <v>59</v>
      </c>
    </row>
    <row r="39" spans="1:17" ht="25.5" x14ac:dyDescent="0.2">
      <c r="A39" s="21" t="s">
        <v>5</v>
      </c>
      <c r="B39" s="21" t="s">
        <v>1047</v>
      </c>
      <c r="C39" s="119" t="s">
        <v>1048</v>
      </c>
      <c r="D39" s="255" t="s">
        <v>1049</v>
      </c>
      <c r="E39" s="137" t="s">
        <v>1033</v>
      </c>
      <c r="F39" s="21">
        <v>1360</v>
      </c>
      <c r="G39" s="21">
        <v>715</v>
      </c>
      <c r="H39" s="21">
        <v>5</v>
      </c>
      <c r="I39" s="21">
        <v>2004</v>
      </c>
      <c r="J39" s="120" t="s">
        <v>1050</v>
      </c>
      <c r="K39" s="120" t="s">
        <v>59</v>
      </c>
      <c r="L39" s="254">
        <v>0</v>
      </c>
      <c r="M39" s="148" t="s">
        <v>995</v>
      </c>
      <c r="N39" s="130" t="s">
        <v>59</v>
      </c>
      <c r="O39" s="148" t="s">
        <v>995</v>
      </c>
      <c r="P39" s="130" t="s">
        <v>59</v>
      </c>
      <c r="Q39" s="21" t="s">
        <v>59</v>
      </c>
    </row>
    <row r="40" spans="1:17" ht="38.25" x14ac:dyDescent="0.2">
      <c r="A40" s="21" t="s">
        <v>6</v>
      </c>
      <c r="B40" s="21" t="s">
        <v>1051</v>
      </c>
      <c r="C40" s="119" t="s">
        <v>1052</v>
      </c>
      <c r="D40" s="255" t="s">
        <v>59</v>
      </c>
      <c r="E40" s="137" t="s">
        <v>1053</v>
      </c>
      <c r="F40" s="21">
        <v>4412</v>
      </c>
      <c r="G40" s="21" t="s">
        <v>59</v>
      </c>
      <c r="H40" s="21">
        <v>1</v>
      </c>
      <c r="I40" s="21">
        <v>2001</v>
      </c>
      <c r="J40" s="120" t="s">
        <v>1054</v>
      </c>
      <c r="K40" s="120" t="s">
        <v>59</v>
      </c>
      <c r="L40" s="254">
        <v>0</v>
      </c>
      <c r="M40" s="148" t="s">
        <v>995</v>
      </c>
      <c r="N40" s="130" t="s">
        <v>59</v>
      </c>
      <c r="O40" s="148" t="s">
        <v>995</v>
      </c>
      <c r="P40" s="130" t="s">
        <v>59</v>
      </c>
      <c r="Q40" s="21" t="s">
        <v>59</v>
      </c>
    </row>
    <row r="41" spans="1:17" x14ac:dyDescent="0.2">
      <c r="A41" s="21" t="s">
        <v>7</v>
      </c>
      <c r="B41" s="287" t="s">
        <v>1055</v>
      </c>
      <c r="C41" s="119" t="s">
        <v>1056</v>
      </c>
      <c r="D41" s="255" t="s">
        <v>59</v>
      </c>
      <c r="E41" s="137" t="s">
        <v>1057</v>
      </c>
      <c r="F41" s="21" t="s">
        <v>59</v>
      </c>
      <c r="G41" s="21">
        <v>4500</v>
      </c>
      <c r="H41" s="21" t="s">
        <v>59</v>
      </c>
      <c r="I41" s="21">
        <v>1980</v>
      </c>
      <c r="J41" s="120" t="s">
        <v>1058</v>
      </c>
      <c r="K41" s="120" t="s">
        <v>59</v>
      </c>
      <c r="L41" s="254">
        <v>0</v>
      </c>
      <c r="M41" s="148" t="s">
        <v>995</v>
      </c>
      <c r="N41" s="130" t="s">
        <v>59</v>
      </c>
      <c r="O41" s="148" t="s">
        <v>995</v>
      </c>
      <c r="P41" s="130" t="s">
        <v>59</v>
      </c>
      <c r="Q41" s="21" t="s">
        <v>59</v>
      </c>
    </row>
    <row r="42" spans="1:17" x14ac:dyDescent="0.2">
      <c r="A42" s="21" t="s">
        <v>8</v>
      </c>
      <c r="B42" s="21" t="s">
        <v>1059</v>
      </c>
      <c r="C42" s="119">
        <v>215</v>
      </c>
      <c r="D42" s="255" t="s">
        <v>59</v>
      </c>
      <c r="E42" s="137" t="s">
        <v>1057</v>
      </c>
      <c r="F42" s="21" t="s">
        <v>59</v>
      </c>
      <c r="G42" s="21">
        <v>490</v>
      </c>
      <c r="H42" s="21" t="s">
        <v>59</v>
      </c>
      <c r="I42" s="21">
        <v>1998</v>
      </c>
      <c r="J42" s="120" t="s">
        <v>1060</v>
      </c>
      <c r="K42" s="120" t="s">
        <v>59</v>
      </c>
      <c r="L42" s="254">
        <v>0</v>
      </c>
      <c r="M42" s="148" t="s">
        <v>995</v>
      </c>
      <c r="N42" s="130" t="s">
        <v>59</v>
      </c>
      <c r="O42" s="148" t="s">
        <v>995</v>
      </c>
      <c r="P42" s="130" t="s">
        <v>59</v>
      </c>
      <c r="Q42" s="21" t="s">
        <v>59</v>
      </c>
    </row>
    <row r="43" spans="1:17" x14ac:dyDescent="0.2">
      <c r="A43" s="21" t="s">
        <v>9</v>
      </c>
      <c r="B43" s="21" t="s">
        <v>1051</v>
      </c>
      <c r="C43" s="119" t="s">
        <v>1061</v>
      </c>
      <c r="D43" s="255" t="s">
        <v>59</v>
      </c>
      <c r="E43" s="137" t="s">
        <v>1057</v>
      </c>
      <c r="F43" s="21" t="s">
        <v>59</v>
      </c>
      <c r="G43" s="21">
        <v>2100</v>
      </c>
      <c r="H43" s="21" t="s">
        <v>59</v>
      </c>
      <c r="I43" s="21">
        <v>2003</v>
      </c>
      <c r="J43" s="120" t="s">
        <v>1062</v>
      </c>
      <c r="K43" s="120" t="s">
        <v>59</v>
      </c>
      <c r="L43" s="254">
        <v>0</v>
      </c>
      <c r="M43" s="148" t="s">
        <v>995</v>
      </c>
      <c r="N43" s="130" t="s">
        <v>59</v>
      </c>
      <c r="O43" s="148" t="s">
        <v>995</v>
      </c>
      <c r="P43" s="130" t="s">
        <v>59</v>
      </c>
      <c r="Q43" s="21" t="s">
        <v>59</v>
      </c>
    </row>
    <row r="44" spans="1:17" x14ac:dyDescent="0.2">
      <c r="A44" s="21" t="s">
        <v>10</v>
      </c>
      <c r="B44" s="21" t="s">
        <v>1063</v>
      </c>
      <c r="C44" s="119" t="s">
        <v>1064</v>
      </c>
      <c r="D44" s="255" t="s">
        <v>59</v>
      </c>
      <c r="E44" s="137" t="s">
        <v>1057</v>
      </c>
      <c r="F44" s="21" t="s">
        <v>59</v>
      </c>
      <c r="G44" s="21">
        <v>6700</v>
      </c>
      <c r="H44" s="21" t="s">
        <v>59</v>
      </c>
      <c r="I44" s="21">
        <v>2000</v>
      </c>
      <c r="J44" s="120" t="s">
        <v>1065</v>
      </c>
      <c r="K44" s="120" t="s">
        <v>59</v>
      </c>
      <c r="L44" s="254">
        <v>0</v>
      </c>
      <c r="M44" s="148" t="s">
        <v>995</v>
      </c>
      <c r="N44" s="130" t="s">
        <v>59</v>
      </c>
      <c r="O44" s="148" t="s">
        <v>995</v>
      </c>
      <c r="P44" s="130" t="s">
        <v>59</v>
      </c>
      <c r="Q44" s="21" t="s">
        <v>59</v>
      </c>
    </row>
    <row r="45" spans="1:17" x14ac:dyDescent="0.2">
      <c r="A45" s="256"/>
      <c r="B45" s="267"/>
      <c r="C45" s="126"/>
      <c r="D45" s="126"/>
      <c r="E45" s="257"/>
      <c r="F45" s="258"/>
      <c r="G45" s="258"/>
      <c r="H45" s="258"/>
      <c r="I45" s="258"/>
      <c r="J45" s="259"/>
      <c r="K45" s="259"/>
      <c r="L45" s="268"/>
      <c r="M45" s="269"/>
      <c r="N45" s="269"/>
      <c r="O45" s="258"/>
      <c r="P45" s="258"/>
    </row>
    <row r="46" spans="1:17" x14ac:dyDescent="0.2">
      <c r="A46" s="256"/>
      <c r="B46" s="267"/>
      <c r="C46" s="126"/>
      <c r="D46" s="126"/>
      <c r="E46" s="257"/>
      <c r="F46" s="258"/>
      <c r="G46" s="258"/>
      <c r="H46" s="258"/>
      <c r="I46" s="258"/>
      <c r="J46" s="259"/>
      <c r="K46" s="259"/>
      <c r="L46" s="268"/>
      <c r="M46" s="269"/>
      <c r="N46" s="269"/>
      <c r="O46" s="258"/>
      <c r="P46" s="258"/>
    </row>
    <row r="47" spans="1:17" x14ac:dyDescent="0.2">
      <c r="D47" s="271"/>
      <c r="E47" s="263"/>
      <c r="H47" s="272"/>
      <c r="L47" s="263"/>
      <c r="M47" s="270"/>
      <c r="Q47" s="263"/>
    </row>
    <row r="48" spans="1:17" x14ac:dyDescent="0.2">
      <c r="E48" s="263"/>
      <c r="J48" s="272"/>
      <c r="L48" s="263"/>
      <c r="O48" s="270"/>
      <c r="Q48" s="263"/>
    </row>
    <row r="49" spans="8:8" x14ac:dyDescent="0.2">
      <c r="H49" s="2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Zakładka nr 1</vt:lpstr>
      <vt:lpstr>Zakładka nr 2</vt:lpstr>
      <vt:lpstr>Zakładka nr 3</vt:lpstr>
      <vt:lpstr>Zakładka nr 4</vt:lpstr>
    </vt:vector>
  </TitlesOfParts>
  <Manager>BartekP</Manager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PrzemekB</dc:creator>
  <cp:lastModifiedBy>Marcin Kowalski</cp:lastModifiedBy>
  <cp:lastPrinted>2016-06-23T13:23:52Z</cp:lastPrinted>
  <dcterms:created xsi:type="dcterms:W3CDTF">2012-01-13T14:07:06Z</dcterms:created>
  <dcterms:modified xsi:type="dcterms:W3CDTF">2016-06-30T09:50:02Z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